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18"/>
  <workbookPr defaultThemeVersion="124226"/>
  <xr:revisionPtr revIDLastSave="0" documentId="11_F37376C97A13D5B7EC7FF3B8834C1A5AD8810879" xr6:coauthVersionLast="47" xr6:coauthVersionMax="47" xr10:uidLastSave="{00000000-0000-0000-0000-000000000000}"/>
  <bookViews>
    <workbookView xWindow="0" yWindow="540" windowWidth="20160" windowHeight="8145" tabRatio="776" xr2:uid="{00000000-000D-0000-FFFF-FFFF00000000}"/>
  </bookViews>
  <sheets>
    <sheet name="Rekapitulace" sheetId="2" r:id="rId1"/>
    <sheet name="Silnoproud" sheetId="7" state="hidden" r:id="rId2"/>
    <sheet name="Silnopr " sheetId="8" r:id="rId3"/>
    <sheet name="Slaboproud" sheetId="39" r:id="rId4"/>
  </sheets>
  <definedNames>
    <definedName name="__CENA__" localSheetId="2">'Silnopr '!$I$13:$I$143</definedName>
    <definedName name="__CENA__" localSheetId="1">Silnoproud!$M$6:$M$54</definedName>
    <definedName name="__CENA__">#REF!</definedName>
    <definedName name="__MAIN__" localSheetId="2">'Silnopr '!$A$20:$BO$818</definedName>
    <definedName name="__MAIN__" localSheetId="1">Silnoproud!$F$2:$CL$54</definedName>
    <definedName name="__MAIN__">#REF!</definedName>
    <definedName name="__MAIN2__" localSheetId="0">Rekapitulace!$B$5:$C$11</definedName>
    <definedName name="__MAIN2__">#REF!</definedName>
    <definedName name="__MAIN3__">#REF!</definedName>
    <definedName name="__SAZBA__" localSheetId="2">'Silnopr '!#REF!</definedName>
    <definedName name="__SAZBA__" localSheetId="1">Silnoproud!#REF!</definedName>
    <definedName name="__SAZBA__">#REF!</definedName>
    <definedName name="__T0__" localSheetId="2">'Silnopr '!$A$13:$I$143</definedName>
    <definedName name="__T0__" localSheetId="1">Silnoproud!$F$5:$M$54</definedName>
    <definedName name="__T0__">#REF!</definedName>
    <definedName name="__T1__" localSheetId="2">'Silnopr '!$A$13:$I$22</definedName>
    <definedName name="__T1__" localSheetId="1">Silnoproud!$F$6:$M$34</definedName>
    <definedName name="__T1__">#REF!</definedName>
    <definedName name="__T2__" localSheetId="2">'Silnopr '!$A$27:$BO$27</definedName>
    <definedName name="__T2__" localSheetId="1">Silnoproud!$F$7:$CL$7</definedName>
    <definedName name="__T2__">#REF!</definedName>
    <definedName name="__T3__" localSheetId="2">'Silnopr '!#REF!</definedName>
    <definedName name="__T3__" localSheetId="1">Silnoproud!#REF!</definedName>
    <definedName name="__T3__">#REF!</definedName>
    <definedName name="__TE0__">#REF!</definedName>
    <definedName name="__TE1__" localSheetId="2">#REF!</definedName>
    <definedName name="__TE1__" localSheetId="1">#REF!</definedName>
    <definedName name="__TE1__">#REF!</definedName>
    <definedName name="__TE2__" localSheetId="2">#REF!</definedName>
    <definedName name="__TE2__" localSheetId="1">#REF!</definedName>
    <definedName name="__TE2__">#REF!</definedName>
    <definedName name="__TE3__" localSheetId="2">#REF!</definedName>
    <definedName name="__TE3__" localSheetId="1">#REF!</definedName>
    <definedName name="__TE3__">#REF!</definedName>
    <definedName name="__TE4__">#REF!</definedName>
    <definedName name="__TR0__" localSheetId="0">Rekapitulace!#REF!</definedName>
    <definedName name="__TR0__">#REF!</definedName>
    <definedName name="__TR1__" localSheetId="0">Rekapitulace!#REF!</definedName>
    <definedName name="__TR1__">#REF!</definedName>
    <definedName name="_xlnm._FilterDatabase" localSheetId="2" hidden="1">'Silnopr '!#REF!</definedName>
    <definedName name="_xlnm._FilterDatabase" localSheetId="1" hidden="1">Silnoproud!$A$3:$W$17</definedName>
    <definedName name="_t3_" localSheetId="2">#REF!</definedName>
    <definedName name="_t3_" localSheetId="1">#REF!</definedName>
    <definedName name="_t3_">#REF!</definedName>
    <definedName name="_xlnm.Print_Titles" localSheetId="2">'Silnopr '!$18:$18</definedName>
    <definedName name="_xlnm.Print_Titles" localSheetId="1">Silnoproud!$1:$2</definedName>
    <definedName name="_xlnm.Print_Area" localSheetId="0">Rekapitulace!$A$1:$C$13</definedName>
    <definedName name="_xlnm.Print_Area" localSheetId="2">'Silnopr '!$A$1:$I$163</definedName>
    <definedName name="_xlnm.Print_Area" localSheetId="1">Silnoproud!$F$1:$S$94</definedName>
    <definedName name="_xlnm.Print_Area" localSheetId="3">Slaboproud!$A$1:$I$87</definedName>
    <definedName name="sazba" localSheetId="2">#REF!</definedName>
    <definedName name="sazba" localSheetId="1">#REF!</definedName>
    <definedName name="sazba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8" l="1"/>
  <c r="G30" i="8"/>
  <c r="G32" i="8"/>
  <c r="G47" i="8"/>
  <c r="G49" i="8"/>
  <c r="G51" i="8"/>
  <c r="G53" i="8"/>
  <c r="G55" i="8"/>
  <c r="G57" i="8"/>
  <c r="G59" i="8"/>
  <c r="G61" i="8"/>
  <c r="G63" i="8"/>
  <c r="G65" i="8"/>
  <c r="G67" i="8"/>
  <c r="G69" i="8"/>
  <c r="A58" i="39" l="1"/>
  <c r="A86" i="39"/>
  <c r="A79" i="39"/>
  <c r="I64" i="39"/>
  <c r="G64" i="39"/>
  <c r="I53" i="39"/>
  <c r="G53" i="39"/>
  <c r="I62" i="39"/>
  <c r="I37" i="39"/>
  <c r="G37" i="39"/>
  <c r="I25" i="39"/>
  <c r="G25" i="39"/>
  <c r="I57" i="8"/>
  <c r="I55" i="8"/>
  <c r="I49" i="8"/>
  <c r="I148" i="8" l="1"/>
  <c r="A13" i="8"/>
  <c r="A12" i="8"/>
  <c r="A11" i="8"/>
  <c r="A10" i="8"/>
  <c r="A9" i="8"/>
  <c r="A8" i="8"/>
  <c r="I139" i="8"/>
  <c r="I137" i="8"/>
  <c r="I136" i="8"/>
  <c r="I120" i="8"/>
  <c r="G120" i="8"/>
  <c r="I104" i="8"/>
  <c r="G104" i="8"/>
  <c r="I103" i="8"/>
  <c r="G103" i="8"/>
  <c r="I102" i="8"/>
  <c r="G102" i="8"/>
  <c r="I101" i="8"/>
  <c r="G101" i="8"/>
  <c r="I100" i="8"/>
  <c r="G100" i="8"/>
  <c r="I99" i="8"/>
  <c r="G99" i="8"/>
  <c r="I98" i="8"/>
  <c r="G98" i="8"/>
  <c r="I97" i="8"/>
  <c r="G97" i="8"/>
  <c r="I96" i="8"/>
  <c r="G96" i="8"/>
  <c r="I95" i="8"/>
  <c r="G95" i="8"/>
  <c r="I94" i="8"/>
  <c r="G94" i="8"/>
  <c r="I93" i="8"/>
  <c r="G93" i="8"/>
  <c r="I92" i="8"/>
  <c r="G92" i="8"/>
  <c r="I91" i="8"/>
  <c r="G91" i="8"/>
  <c r="I63" i="8" l="1"/>
  <c r="I61" i="8"/>
  <c r="I59" i="8"/>
  <c r="I53" i="8"/>
  <c r="A81" i="8"/>
  <c r="I75" i="8"/>
  <c r="I73" i="8"/>
  <c r="G73" i="8"/>
  <c r="I71" i="8"/>
  <c r="G71" i="8"/>
  <c r="I69" i="8"/>
  <c r="I67" i="8"/>
  <c r="I65" i="8"/>
  <c r="I51" i="8"/>
  <c r="I47" i="8"/>
  <c r="I32" i="8"/>
  <c r="I30" i="8"/>
  <c r="A38" i="8"/>
  <c r="I28" i="8"/>
  <c r="G34" i="8" l="1"/>
  <c r="I34" i="8"/>
  <c r="I37" i="8" s="1"/>
  <c r="I77" i="8"/>
  <c r="I80" i="8" s="1"/>
  <c r="G77" i="8"/>
  <c r="G35" i="8" l="1"/>
  <c r="G37" i="8" s="1"/>
  <c r="G38" i="8" s="1"/>
  <c r="I8" i="8" s="1"/>
  <c r="G78" i="8"/>
  <c r="G80" i="8" s="1"/>
  <c r="G81" i="8" s="1"/>
  <c r="I10" i="8" s="1"/>
  <c r="A13" i="39" l="1"/>
  <c r="I75" i="39"/>
  <c r="I77" i="39" l="1"/>
  <c r="I76" i="39"/>
  <c r="I74" i="39"/>
  <c r="I78" i="39" l="1"/>
  <c r="G79" i="39" s="1"/>
  <c r="I13" i="39" s="1"/>
  <c r="I35" i="39"/>
  <c r="G35" i="39"/>
  <c r="I160" i="8"/>
  <c r="G160" i="8"/>
  <c r="I150" i="8"/>
  <c r="I149" i="8"/>
  <c r="I65" i="39" l="1"/>
  <c r="I159" i="8" l="1"/>
  <c r="I158" i="8"/>
  <c r="I157" i="8"/>
  <c r="B129" i="8"/>
  <c r="I140" i="8"/>
  <c r="I84" i="39" l="1"/>
  <c r="A14" i="39" l="1"/>
  <c r="A70" i="39"/>
  <c r="I48" i="39"/>
  <c r="G48" i="39"/>
  <c r="I147" i="8"/>
  <c r="I146" i="8"/>
  <c r="I151" i="8" l="1"/>
  <c r="A12" i="39"/>
  <c r="I63" i="39"/>
  <c r="G63" i="39"/>
  <c r="A11" i="39"/>
  <c r="A10" i="39"/>
  <c r="A9" i="39"/>
  <c r="I50" i="39"/>
  <c r="G50" i="39"/>
  <c r="I52" i="39"/>
  <c r="G52" i="39"/>
  <c r="I51" i="39"/>
  <c r="G51" i="39"/>
  <c r="I49" i="39"/>
  <c r="G49" i="39"/>
  <c r="I47" i="39"/>
  <c r="G47" i="39"/>
  <c r="I34" i="39"/>
  <c r="G34" i="39"/>
  <c r="A43" i="39"/>
  <c r="A30" i="39"/>
  <c r="I24" i="39"/>
  <c r="G24" i="39"/>
  <c r="I23" i="39"/>
  <c r="G23" i="39"/>
  <c r="G28" i="39" l="1"/>
  <c r="G66" i="39"/>
  <c r="G67" i="39" s="1"/>
  <c r="I66" i="39"/>
  <c r="I69" i="39" s="1"/>
  <c r="G54" i="39"/>
  <c r="G55" i="39" s="1"/>
  <c r="G57" i="39" s="1"/>
  <c r="I54" i="39"/>
  <c r="I57" i="39" s="1"/>
  <c r="I39" i="39"/>
  <c r="I42" i="39" s="1"/>
  <c r="G39" i="39"/>
  <c r="G26" i="39"/>
  <c r="G27" i="39" s="1"/>
  <c r="I26" i="39"/>
  <c r="I29" i="39" s="1"/>
  <c r="I124" i="8"/>
  <c r="G124" i="8"/>
  <c r="I123" i="8"/>
  <c r="G123" i="8"/>
  <c r="I122" i="8"/>
  <c r="G122" i="8"/>
  <c r="I121" i="8"/>
  <c r="G121" i="8"/>
  <c r="I119" i="8"/>
  <c r="G119" i="8"/>
  <c r="I118" i="8"/>
  <c r="G118" i="8"/>
  <c r="I117" i="8"/>
  <c r="G117" i="8"/>
  <c r="I116" i="8"/>
  <c r="G116" i="8"/>
  <c r="I115" i="8"/>
  <c r="G115" i="8"/>
  <c r="I114" i="8"/>
  <c r="G114" i="8"/>
  <c r="G69" i="39" l="1"/>
  <c r="G70" i="39" s="1"/>
  <c r="I12" i="39" s="1"/>
  <c r="G58" i="39"/>
  <c r="I11" i="39" s="1"/>
  <c r="G40" i="39"/>
  <c r="G42" i="39" s="1"/>
  <c r="G43" i="39" s="1"/>
  <c r="I10" i="39" s="1"/>
  <c r="G29" i="39"/>
  <c r="I138" i="8"/>
  <c r="A142" i="8"/>
  <c r="I135" i="8"/>
  <c r="I134" i="8"/>
  <c r="I86" i="8"/>
  <c r="G86" i="8"/>
  <c r="G30" i="39" l="1"/>
  <c r="I9" i="39" s="1"/>
  <c r="I141" i="8"/>
  <c r="I126" i="8"/>
  <c r="I129" i="8" s="1"/>
  <c r="G126" i="8"/>
  <c r="G127" i="8" s="1"/>
  <c r="G129" i="8" s="1"/>
  <c r="G142" i="8" l="1"/>
  <c r="I13" i="8" s="1"/>
  <c r="G130" i="8"/>
  <c r="I12" i="8" l="1"/>
  <c r="I90" i="8"/>
  <c r="G90" i="8"/>
  <c r="I89" i="8"/>
  <c r="G89" i="8"/>
  <c r="I88" i="8"/>
  <c r="G88" i="8"/>
  <c r="I87" i="8"/>
  <c r="G87" i="8"/>
  <c r="A109" i="8"/>
  <c r="I85" i="8"/>
  <c r="G85" i="8"/>
  <c r="G107" i="8" l="1"/>
  <c r="I105" i="8"/>
  <c r="I108" i="8" s="1"/>
  <c r="G105" i="8"/>
  <c r="G106" i="8" s="1"/>
  <c r="G108" i="8" l="1"/>
  <c r="G109" i="8" l="1"/>
  <c r="I11" i="8" s="1"/>
  <c r="A2" i="39"/>
  <c r="I83" i="39" l="1"/>
  <c r="I85" i="39" l="1"/>
  <c r="G86" i="39" l="1"/>
  <c r="I14" i="39" s="1"/>
  <c r="H8" i="39" s="1"/>
  <c r="A15" i="8" l="1"/>
  <c r="C6" i="2" l="1"/>
  <c r="A162" i="8" l="1"/>
  <c r="G161" i="8" l="1"/>
  <c r="I161" i="8"/>
  <c r="G162" i="8" l="1"/>
  <c r="I15" i="8" l="1"/>
  <c r="A2" i="8" l="1"/>
  <c r="A14" i="8" l="1"/>
  <c r="A152" i="8"/>
  <c r="G152" i="8" l="1"/>
  <c r="I14" i="8" s="1"/>
  <c r="H7" i="8" s="1"/>
  <c r="H203" i="7" l="1"/>
  <c r="U201" i="7"/>
  <c r="W201" i="7" s="1"/>
  <c r="T201" i="7"/>
  <c r="Q201" i="7"/>
  <c r="K201" i="7" s="1"/>
  <c r="S201" i="7" s="1"/>
  <c r="N201" i="7"/>
  <c r="U200" i="7"/>
  <c r="W200" i="7" s="1"/>
  <c r="T200" i="7"/>
  <c r="Q200" i="7"/>
  <c r="K200" i="7" s="1"/>
  <c r="N200" i="7"/>
  <c r="U199" i="7"/>
  <c r="W199" i="7" s="1"/>
  <c r="T199" i="7"/>
  <c r="Q199" i="7"/>
  <c r="K199" i="7" s="1"/>
  <c r="S199" i="7" s="1"/>
  <c r="N199" i="7"/>
  <c r="U198" i="7"/>
  <c r="W198" i="7" s="1"/>
  <c r="W203" i="7" s="1"/>
  <c r="U11" i="7" s="1"/>
  <c r="T198" i="7"/>
  <c r="Q198" i="7"/>
  <c r="N198" i="7"/>
  <c r="H195" i="7"/>
  <c r="W194" i="7"/>
  <c r="U188" i="7"/>
  <c r="V188" i="7" s="1"/>
  <c r="T188" i="7"/>
  <c r="S188" i="7"/>
  <c r="Q188" i="7"/>
  <c r="P188" i="7"/>
  <c r="N188" i="7"/>
  <c r="L188" i="7"/>
  <c r="U187" i="7"/>
  <c r="W187" i="7" s="1"/>
  <c r="T187" i="7"/>
  <c r="S187" i="7"/>
  <c r="Q187" i="7"/>
  <c r="P187" i="7"/>
  <c r="N187" i="7"/>
  <c r="L187" i="7"/>
  <c r="U186" i="7"/>
  <c r="V186" i="7" s="1"/>
  <c r="T186" i="7"/>
  <c r="S186" i="7"/>
  <c r="Q186" i="7"/>
  <c r="P186" i="7"/>
  <c r="N186" i="7"/>
  <c r="L186" i="7"/>
  <c r="U185" i="7"/>
  <c r="W185" i="7" s="1"/>
  <c r="T185" i="7"/>
  <c r="S185" i="7"/>
  <c r="Q185" i="7"/>
  <c r="P185" i="7"/>
  <c r="N185" i="7"/>
  <c r="L185" i="7"/>
  <c r="U184" i="7"/>
  <c r="V184" i="7" s="1"/>
  <c r="T184" i="7"/>
  <c r="S184" i="7"/>
  <c r="Q184" i="7"/>
  <c r="P184" i="7"/>
  <c r="N184" i="7"/>
  <c r="L184" i="7"/>
  <c r="U183" i="7"/>
  <c r="W183" i="7" s="1"/>
  <c r="T183" i="7"/>
  <c r="S183" i="7"/>
  <c r="Q183" i="7"/>
  <c r="P183" i="7"/>
  <c r="N183" i="7"/>
  <c r="L183" i="7"/>
  <c r="U182" i="7"/>
  <c r="V182" i="7" s="1"/>
  <c r="T182" i="7"/>
  <c r="S182" i="7"/>
  <c r="Q182" i="7"/>
  <c r="P182" i="7"/>
  <c r="N182" i="7"/>
  <c r="L182" i="7"/>
  <c r="U181" i="7"/>
  <c r="W181" i="7" s="1"/>
  <c r="T181" i="7"/>
  <c r="S181" i="7"/>
  <c r="Q181" i="7"/>
  <c r="P181" i="7"/>
  <c r="N181" i="7"/>
  <c r="L181" i="7"/>
  <c r="U180" i="7"/>
  <c r="V180" i="7" s="1"/>
  <c r="T180" i="7"/>
  <c r="S180" i="7"/>
  <c r="Q180" i="7"/>
  <c r="P180" i="7"/>
  <c r="N180" i="7"/>
  <c r="L180" i="7"/>
  <c r="U179" i="7"/>
  <c r="W179" i="7" s="1"/>
  <c r="T179" i="7"/>
  <c r="S179" i="7"/>
  <c r="Q179" i="7"/>
  <c r="P179" i="7"/>
  <c r="N179" i="7"/>
  <c r="L179" i="7"/>
  <c r="U178" i="7"/>
  <c r="V178" i="7" s="1"/>
  <c r="T178" i="7"/>
  <c r="S178" i="7"/>
  <c r="Q178" i="7"/>
  <c r="P178" i="7"/>
  <c r="N178" i="7"/>
  <c r="L178" i="7"/>
  <c r="U177" i="7"/>
  <c r="W177" i="7" s="1"/>
  <c r="T177" i="7"/>
  <c r="Q177" i="7"/>
  <c r="N177" i="7"/>
  <c r="K177" i="7"/>
  <c r="S177" i="7" s="1"/>
  <c r="U176" i="7"/>
  <c r="W176" i="7" s="1"/>
  <c r="T176" i="7"/>
  <c r="S176" i="7"/>
  <c r="Q176" i="7"/>
  <c r="P176" i="7"/>
  <c r="N176" i="7"/>
  <c r="L176" i="7"/>
  <c r="U175" i="7"/>
  <c r="V175" i="7" s="1"/>
  <c r="T175" i="7"/>
  <c r="S175" i="7"/>
  <c r="Q175" i="7"/>
  <c r="P175" i="7"/>
  <c r="N175" i="7"/>
  <c r="L175" i="7"/>
  <c r="U174" i="7"/>
  <c r="W174" i="7" s="1"/>
  <c r="T174" i="7"/>
  <c r="S174" i="7"/>
  <c r="Q174" i="7"/>
  <c r="P174" i="7"/>
  <c r="N174" i="7"/>
  <c r="L174" i="7"/>
  <c r="H171" i="7"/>
  <c r="W170" i="7"/>
  <c r="U164" i="7"/>
  <c r="V164" i="7" s="1"/>
  <c r="T164" i="7"/>
  <c r="S164" i="7"/>
  <c r="Q164" i="7"/>
  <c r="P164" i="7"/>
  <c r="N164" i="7"/>
  <c r="L164" i="7"/>
  <c r="U163" i="7"/>
  <c r="W163" i="7" s="1"/>
  <c r="T163" i="7"/>
  <c r="S163" i="7"/>
  <c r="Q163" i="7"/>
  <c r="P163" i="7"/>
  <c r="N163" i="7"/>
  <c r="L163" i="7"/>
  <c r="U162" i="7"/>
  <c r="V162" i="7" s="1"/>
  <c r="T162" i="7"/>
  <c r="S162" i="7"/>
  <c r="Q162" i="7"/>
  <c r="P162" i="7"/>
  <c r="N162" i="7"/>
  <c r="L162" i="7"/>
  <c r="U161" i="7"/>
  <c r="W161" i="7" s="1"/>
  <c r="T161" i="7"/>
  <c r="S161" i="7"/>
  <c r="Q161" i="7"/>
  <c r="P161" i="7"/>
  <c r="N161" i="7"/>
  <c r="L161" i="7"/>
  <c r="U160" i="7"/>
  <c r="V160" i="7" s="1"/>
  <c r="T160" i="7"/>
  <c r="S160" i="7"/>
  <c r="Q160" i="7"/>
  <c r="P160" i="7"/>
  <c r="N160" i="7"/>
  <c r="L160" i="7"/>
  <c r="U159" i="7"/>
  <c r="W159" i="7" s="1"/>
  <c r="T159" i="7"/>
  <c r="S159" i="7"/>
  <c r="Q159" i="7"/>
  <c r="P159" i="7"/>
  <c r="N159" i="7"/>
  <c r="L159" i="7"/>
  <c r="U158" i="7"/>
  <c r="V158" i="7" s="1"/>
  <c r="T158" i="7"/>
  <c r="S158" i="7"/>
  <c r="Q158" i="7"/>
  <c r="P158" i="7"/>
  <c r="N158" i="7"/>
  <c r="L158" i="7"/>
  <c r="U157" i="7"/>
  <c r="W157" i="7" s="1"/>
  <c r="T157" i="7"/>
  <c r="S157" i="7"/>
  <c r="Q157" i="7"/>
  <c r="P157" i="7"/>
  <c r="N157" i="7"/>
  <c r="L157" i="7"/>
  <c r="U156" i="7"/>
  <c r="V156" i="7" s="1"/>
  <c r="T156" i="7"/>
  <c r="S156" i="7"/>
  <c r="Q156" i="7"/>
  <c r="P156" i="7"/>
  <c r="N156" i="7"/>
  <c r="L156" i="7"/>
  <c r="U155" i="7"/>
  <c r="W155" i="7" s="1"/>
  <c r="T155" i="7"/>
  <c r="S155" i="7"/>
  <c r="Q155" i="7"/>
  <c r="P155" i="7"/>
  <c r="N155" i="7"/>
  <c r="L155" i="7"/>
  <c r="U154" i="7"/>
  <c r="V154" i="7" s="1"/>
  <c r="T154" i="7"/>
  <c r="S154" i="7"/>
  <c r="Q154" i="7"/>
  <c r="P154" i="7"/>
  <c r="N154" i="7"/>
  <c r="L154" i="7"/>
  <c r="U153" i="7"/>
  <c r="W153" i="7" s="1"/>
  <c r="T153" i="7"/>
  <c r="Q153" i="7"/>
  <c r="N153" i="7"/>
  <c r="K153" i="7"/>
  <c r="V153" i="7" s="1"/>
  <c r="U152" i="7"/>
  <c r="W152" i="7" s="1"/>
  <c r="T152" i="7"/>
  <c r="S152" i="7"/>
  <c r="Q152" i="7"/>
  <c r="P152" i="7"/>
  <c r="N152" i="7"/>
  <c r="L152" i="7"/>
  <c r="U151" i="7"/>
  <c r="V151" i="7" s="1"/>
  <c r="T151" i="7"/>
  <c r="S151" i="7"/>
  <c r="Q151" i="7"/>
  <c r="P151" i="7"/>
  <c r="N151" i="7"/>
  <c r="L151" i="7"/>
  <c r="U150" i="7"/>
  <c r="W150" i="7" s="1"/>
  <c r="T150" i="7"/>
  <c r="S150" i="7"/>
  <c r="Q150" i="7"/>
  <c r="P150" i="7"/>
  <c r="N150" i="7"/>
  <c r="L150" i="7"/>
  <c r="U149" i="7"/>
  <c r="V149" i="7" s="1"/>
  <c r="T149" i="7"/>
  <c r="S149" i="7"/>
  <c r="Q149" i="7"/>
  <c r="P149" i="7"/>
  <c r="N149" i="7"/>
  <c r="L149" i="7"/>
  <c r="U148" i="7"/>
  <c r="W148" i="7" s="1"/>
  <c r="T148" i="7"/>
  <c r="S148" i="7"/>
  <c r="Q148" i="7"/>
  <c r="P148" i="7"/>
  <c r="N148" i="7"/>
  <c r="L148" i="7"/>
  <c r="H145" i="7"/>
  <c r="W144" i="7"/>
  <c r="U138" i="7"/>
  <c r="V138" i="7" s="1"/>
  <c r="T138" i="7"/>
  <c r="S138" i="7"/>
  <c r="Q138" i="7"/>
  <c r="P138" i="7"/>
  <c r="N138" i="7"/>
  <c r="L138" i="7"/>
  <c r="U137" i="7"/>
  <c r="W137" i="7" s="1"/>
  <c r="T137" i="7"/>
  <c r="S137" i="7"/>
  <c r="Q137" i="7"/>
  <c r="P137" i="7"/>
  <c r="N137" i="7"/>
  <c r="L137" i="7"/>
  <c r="U136" i="7"/>
  <c r="V136" i="7" s="1"/>
  <c r="T136" i="7"/>
  <c r="S136" i="7"/>
  <c r="Q136" i="7"/>
  <c r="P136" i="7"/>
  <c r="N136" i="7"/>
  <c r="L136" i="7"/>
  <c r="U135" i="7"/>
  <c r="W135" i="7" s="1"/>
  <c r="T135" i="7"/>
  <c r="S135" i="7"/>
  <c r="Q135" i="7"/>
  <c r="P135" i="7"/>
  <c r="N135" i="7"/>
  <c r="L135" i="7"/>
  <c r="U134" i="7"/>
  <c r="V134" i="7" s="1"/>
  <c r="T134" i="7"/>
  <c r="S134" i="7"/>
  <c r="Q134" i="7"/>
  <c r="P134" i="7"/>
  <c r="N134" i="7"/>
  <c r="L134" i="7"/>
  <c r="U133" i="7"/>
  <c r="W133" i="7" s="1"/>
  <c r="T133" i="7"/>
  <c r="S133" i="7"/>
  <c r="Q133" i="7"/>
  <c r="P133" i="7"/>
  <c r="N133" i="7"/>
  <c r="L133" i="7"/>
  <c r="U132" i="7"/>
  <c r="V132" i="7" s="1"/>
  <c r="T132" i="7"/>
  <c r="S132" i="7"/>
  <c r="Q132" i="7"/>
  <c r="P132" i="7"/>
  <c r="N132" i="7"/>
  <c r="L132" i="7"/>
  <c r="U131" i="7"/>
  <c r="W131" i="7" s="1"/>
  <c r="T131" i="7"/>
  <c r="S131" i="7"/>
  <c r="Q131" i="7"/>
  <c r="P131" i="7"/>
  <c r="N131" i="7"/>
  <c r="L131" i="7"/>
  <c r="U130" i="7"/>
  <c r="V130" i="7" s="1"/>
  <c r="T130" i="7"/>
  <c r="S130" i="7"/>
  <c r="Q130" i="7"/>
  <c r="P130" i="7"/>
  <c r="N130" i="7"/>
  <c r="L130" i="7"/>
  <c r="U129" i="7"/>
  <c r="W129" i="7" s="1"/>
  <c r="T129" i="7"/>
  <c r="S129" i="7"/>
  <c r="Q129" i="7"/>
  <c r="P129" i="7"/>
  <c r="N129" i="7"/>
  <c r="L129" i="7"/>
  <c r="U128" i="7"/>
  <c r="W128" i="7" s="1"/>
  <c r="T128" i="7"/>
  <c r="S128" i="7"/>
  <c r="Q128" i="7"/>
  <c r="P128" i="7"/>
  <c r="N128" i="7"/>
  <c r="L128" i="7"/>
  <c r="U127" i="7"/>
  <c r="W127" i="7" s="1"/>
  <c r="T127" i="7"/>
  <c r="S127" i="7"/>
  <c r="Q127" i="7"/>
  <c r="P127" i="7"/>
  <c r="N127" i="7"/>
  <c r="L127" i="7"/>
  <c r="U126" i="7"/>
  <c r="W126" i="7" s="1"/>
  <c r="T126" i="7"/>
  <c r="S126" i="7"/>
  <c r="Q126" i="7"/>
  <c r="P126" i="7"/>
  <c r="N126" i="7"/>
  <c r="L126" i="7"/>
  <c r="U125" i="7"/>
  <c r="W125" i="7" s="1"/>
  <c r="T125" i="7"/>
  <c r="S125" i="7"/>
  <c r="Q125" i="7"/>
  <c r="P125" i="7"/>
  <c r="N125" i="7"/>
  <c r="L125" i="7"/>
  <c r="U124" i="7"/>
  <c r="W124" i="7" s="1"/>
  <c r="T124" i="7"/>
  <c r="S124" i="7"/>
  <c r="Q124" i="7"/>
  <c r="P124" i="7"/>
  <c r="N124" i="7"/>
  <c r="L124" i="7"/>
  <c r="U123" i="7"/>
  <c r="W123" i="7" s="1"/>
  <c r="T123" i="7"/>
  <c r="S123" i="7"/>
  <c r="Q123" i="7"/>
  <c r="P123" i="7"/>
  <c r="N123" i="7"/>
  <c r="L123" i="7"/>
  <c r="U122" i="7"/>
  <c r="W122" i="7" s="1"/>
  <c r="T122" i="7"/>
  <c r="S122" i="7"/>
  <c r="Q122" i="7"/>
  <c r="P122" i="7"/>
  <c r="N122" i="7"/>
  <c r="L122" i="7"/>
  <c r="U121" i="7"/>
  <c r="W121" i="7" s="1"/>
  <c r="T121" i="7"/>
  <c r="S121" i="7"/>
  <c r="Q121" i="7"/>
  <c r="P121" i="7"/>
  <c r="N121" i="7"/>
  <c r="L121" i="7"/>
  <c r="U120" i="7"/>
  <c r="W120" i="7" s="1"/>
  <c r="T120" i="7"/>
  <c r="S120" i="7"/>
  <c r="Q120" i="7"/>
  <c r="P120" i="7"/>
  <c r="N120" i="7"/>
  <c r="L120" i="7"/>
  <c r="U119" i="7"/>
  <c r="W119" i="7" s="1"/>
  <c r="T119" i="7"/>
  <c r="S119" i="7"/>
  <c r="Q119" i="7"/>
  <c r="P119" i="7"/>
  <c r="N119" i="7"/>
  <c r="L119" i="7"/>
  <c r="U118" i="7"/>
  <c r="W118" i="7" s="1"/>
  <c r="T118" i="7"/>
  <c r="S118" i="7"/>
  <c r="Q118" i="7"/>
  <c r="P118" i="7"/>
  <c r="N118" i="7"/>
  <c r="L118" i="7"/>
  <c r="U117" i="7"/>
  <c r="W117" i="7" s="1"/>
  <c r="T117" i="7"/>
  <c r="S117" i="7"/>
  <c r="Q117" i="7"/>
  <c r="P117" i="7"/>
  <c r="N117" i="7"/>
  <c r="L117" i="7"/>
  <c r="U116" i="7"/>
  <c r="W116" i="7" s="1"/>
  <c r="T116" i="7"/>
  <c r="S116" i="7"/>
  <c r="Q116" i="7"/>
  <c r="P116" i="7"/>
  <c r="N116" i="7"/>
  <c r="L116" i="7"/>
  <c r="H113" i="7"/>
  <c r="W112" i="7"/>
  <c r="W111" i="7"/>
  <c r="U106" i="7"/>
  <c r="W106" i="7" s="1"/>
  <c r="T106" i="7"/>
  <c r="S106" i="7"/>
  <c r="Q106" i="7"/>
  <c r="P106" i="7"/>
  <c r="N106" i="7"/>
  <c r="L106" i="7"/>
  <c r="U105" i="7"/>
  <c r="W105" i="7" s="1"/>
  <c r="T105" i="7"/>
  <c r="S105" i="7"/>
  <c r="Q105" i="7"/>
  <c r="P105" i="7"/>
  <c r="N105" i="7"/>
  <c r="L105" i="7"/>
  <c r="U104" i="7"/>
  <c r="W104" i="7" s="1"/>
  <c r="T104" i="7"/>
  <c r="S104" i="7"/>
  <c r="S108" i="7" s="1"/>
  <c r="Q104" i="7"/>
  <c r="P104" i="7"/>
  <c r="P108" i="7" s="1"/>
  <c r="N104" i="7"/>
  <c r="L104" i="7"/>
  <c r="L108" i="7" s="1"/>
  <c r="U103" i="7"/>
  <c r="W103" i="7" s="1"/>
  <c r="T103" i="7"/>
  <c r="S103" i="7"/>
  <c r="Q103" i="7"/>
  <c r="P103" i="7"/>
  <c r="N103" i="7"/>
  <c r="L103" i="7"/>
  <c r="U102" i="7"/>
  <c r="W102" i="7" s="1"/>
  <c r="T102" i="7"/>
  <c r="S102" i="7"/>
  <c r="Q102" i="7"/>
  <c r="P102" i="7"/>
  <c r="N102" i="7"/>
  <c r="L102" i="7"/>
  <c r="H99" i="7"/>
  <c r="U93" i="7"/>
  <c r="W93" i="7" s="1"/>
  <c r="T93" i="7"/>
  <c r="S93" i="7"/>
  <c r="Q93" i="7"/>
  <c r="P93" i="7"/>
  <c r="N93" i="7"/>
  <c r="L93" i="7"/>
  <c r="U92" i="7"/>
  <c r="V92" i="7" s="1"/>
  <c r="T92" i="7"/>
  <c r="S92" i="7"/>
  <c r="Q92" i="7"/>
  <c r="P92" i="7"/>
  <c r="N92" i="7"/>
  <c r="L92" i="7"/>
  <c r="U91" i="7"/>
  <c r="W91" i="7" s="1"/>
  <c r="T91" i="7"/>
  <c r="S91" i="7"/>
  <c r="Q91" i="7"/>
  <c r="P91" i="7"/>
  <c r="N91" i="7"/>
  <c r="L91" i="7"/>
  <c r="U90" i="7"/>
  <c r="V90" i="7" s="1"/>
  <c r="T90" i="7"/>
  <c r="S90" i="7"/>
  <c r="Q90" i="7"/>
  <c r="P90" i="7"/>
  <c r="N90" i="7"/>
  <c r="L90" i="7"/>
  <c r="U89" i="7"/>
  <c r="W89" i="7" s="1"/>
  <c r="T89" i="7"/>
  <c r="S89" i="7"/>
  <c r="Q89" i="7"/>
  <c r="P89" i="7"/>
  <c r="N89" i="7"/>
  <c r="L89" i="7"/>
  <c r="U88" i="7"/>
  <c r="V88" i="7" s="1"/>
  <c r="T88" i="7"/>
  <c r="S88" i="7"/>
  <c r="Q88" i="7"/>
  <c r="P88" i="7"/>
  <c r="N88" i="7"/>
  <c r="L88" i="7"/>
  <c r="U87" i="7"/>
  <c r="W87" i="7" s="1"/>
  <c r="T87" i="7"/>
  <c r="S87" i="7"/>
  <c r="Q87" i="7"/>
  <c r="P87" i="7"/>
  <c r="N87" i="7"/>
  <c r="L87" i="7"/>
  <c r="U86" i="7"/>
  <c r="V86" i="7" s="1"/>
  <c r="T86" i="7"/>
  <c r="S86" i="7"/>
  <c r="Q86" i="7"/>
  <c r="P86" i="7"/>
  <c r="N86" i="7"/>
  <c r="L86" i="7"/>
  <c r="U85" i="7"/>
  <c r="W85" i="7" s="1"/>
  <c r="T85" i="7"/>
  <c r="S85" i="7"/>
  <c r="Q85" i="7"/>
  <c r="P85" i="7"/>
  <c r="N85" i="7"/>
  <c r="L85" i="7"/>
  <c r="U84" i="7"/>
  <c r="V84" i="7" s="1"/>
  <c r="T84" i="7"/>
  <c r="S84" i="7"/>
  <c r="Q84" i="7"/>
  <c r="P84" i="7"/>
  <c r="N84" i="7"/>
  <c r="L84" i="7"/>
  <c r="U83" i="7"/>
  <c r="W83" i="7" s="1"/>
  <c r="T83" i="7"/>
  <c r="S83" i="7"/>
  <c r="Q83" i="7"/>
  <c r="P83" i="7"/>
  <c r="N83" i="7"/>
  <c r="L83" i="7"/>
  <c r="U82" i="7"/>
  <c r="V82" i="7" s="1"/>
  <c r="T82" i="7"/>
  <c r="S82" i="7"/>
  <c r="Q82" i="7"/>
  <c r="P82" i="7"/>
  <c r="N82" i="7"/>
  <c r="L82" i="7"/>
  <c r="U81" i="7"/>
  <c r="W81" i="7" s="1"/>
  <c r="T81" i="7"/>
  <c r="S81" i="7"/>
  <c r="Q81" i="7"/>
  <c r="P81" i="7"/>
  <c r="N81" i="7"/>
  <c r="L81" i="7"/>
  <c r="U80" i="7"/>
  <c r="V80" i="7" s="1"/>
  <c r="T80" i="7"/>
  <c r="S80" i="7"/>
  <c r="Q80" i="7"/>
  <c r="P80" i="7"/>
  <c r="U79" i="7"/>
  <c r="W79" i="7" s="1"/>
  <c r="T79" i="7"/>
  <c r="S79" i="7"/>
  <c r="Q79" i="7"/>
  <c r="P79" i="7"/>
  <c r="N79" i="7"/>
  <c r="L79" i="7"/>
  <c r="U78" i="7"/>
  <c r="V78" i="7" s="1"/>
  <c r="T78" i="7"/>
  <c r="S78" i="7"/>
  <c r="Q78" i="7"/>
  <c r="P78" i="7"/>
  <c r="N78" i="7"/>
  <c r="L78" i="7"/>
  <c r="U77" i="7"/>
  <c r="W77" i="7" s="1"/>
  <c r="T77" i="7"/>
  <c r="S77" i="7"/>
  <c r="Q77" i="7"/>
  <c r="P77" i="7"/>
  <c r="N77" i="7"/>
  <c r="L77" i="7"/>
  <c r="U76" i="7"/>
  <c r="V76" i="7" s="1"/>
  <c r="T76" i="7"/>
  <c r="S76" i="7"/>
  <c r="Q76" i="7"/>
  <c r="P76" i="7"/>
  <c r="N76" i="7"/>
  <c r="L76" i="7"/>
  <c r="U75" i="7"/>
  <c r="W75" i="7" s="1"/>
  <c r="T75" i="7"/>
  <c r="S75" i="7"/>
  <c r="Q75" i="7"/>
  <c r="P75" i="7"/>
  <c r="N75" i="7"/>
  <c r="L75" i="7"/>
  <c r="U74" i="7"/>
  <c r="V74" i="7" s="1"/>
  <c r="T74" i="7"/>
  <c r="S74" i="7"/>
  <c r="Q74" i="7"/>
  <c r="P74" i="7"/>
  <c r="N74" i="7"/>
  <c r="L74" i="7"/>
  <c r="U73" i="7"/>
  <c r="W73" i="7" s="1"/>
  <c r="T73" i="7"/>
  <c r="S73" i="7"/>
  <c r="Q73" i="7"/>
  <c r="P73" i="7"/>
  <c r="N73" i="7"/>
  <c r="L73" i="7"/>
  <c r="U72" i="7"/>
  <c r="V72" i="7" s="1"/>
  <c r="T72" i="7"/>
  <c r="S72" i="7"/>
  <c r="Q72" i="7"/>
  <c r="P72" i="7"/>
  <c r="N72" i="7"/>
  <c r="L72" i="7"/>
  <c r="U71" i="7"/>
  <c r="W71" i="7" s="1"/>
  <c r="T71" i="7"/>
  <c r="S71" i="7"/>
  <c r="Q71" i="7"/>
  <c r="P71" i="7"/>
  <c r="N71" i="7"/>
  <c r="L71" i="7"/>
  <c r="H68" i="7"/>
  <c r="U64" i="7"/>
  <c r="W64" i="7" s="1"/>
  <c r="T64" i="7"/>
  <c r="S64" i="7"/>
  <c r="Q64" i="7"/>
  <c r="P64" i="7"/>
  <c r="N64" i="7"/>
  <c r="L64" i="7"/>
  <c r="U63" i="7"/>
  <c r="V63" i="7" s="1"/>
  <c r="T63" i="7"/>
  <c r="S63" i="7"/>
  <c r="Q63" i="7"/>
  <c r="P63" i="7"/>
  <c r="N63" i="7"/>
  <c r="L63" i="7"/>
  <c r="U62" i="7"/>
  <c r="W62" i="7" s="1"/>
  <c r="T62" i="7"/>
  <c r="S62" i="7"/>
  <c r="Q62" i="7"/>
  <c r="P62" i="7"/>
  <c r="N62" i="7"/>
  <c r="L62" i="7"/>
  <c r="U61" i="7"/>
  <c r="V61" i="7" s="1"/>
  <c r="T61" i="7"/>
  <c r="S61" i="7"/>
  <c r="Q61" i="7"/>
  <c r="P61" i="7"/>
  <c r="N61" i="7"/>
  <c r="L61" i="7"/>
  <c r="U60" i="7"/>
  <c r="W60" i="7" s="1"/>
  <c r="T60" i="7"/>
  <c r="S60" i="7"/>
  <c r="Q60" i="7"/>
  <c r="P60" i="7"/>
  <c r="N60" i="7"/>
  <c r="L60" i="7"/>
  <c r="U59" i="7"/>
  <c r="T59" i="7"/>
  <c r="S59" i="7"/>
  <c r="Q59" i="7"/>
  <c r="P59" i="7"/>
  <c r="N59" i="7"/>
  <c r="L59" i="7"/>
  <c r="U58" i="7"/>
  <c r="W58" i="7" s="1"/>
  <c r="T58" i="7"/>
  <c r="S58" i="7"/>
  <c r="Q58" i="7"/>
  <c r="P58" i="7"/>
  <c r="N58" i="7"/>
  <c r="L58" i="7"/>
  <c r="U57" i="7"/>
  <c r="W57" i="7" s="1"/>
  <c r="T57" i="7"/>
  <c r="S57" i="7"/>
  <c r="Q57" i="7"/>
  <c r="P57" i="7"/>
  <c r="N57" i="7"/>
  <c r="L57" i="7"/>
  <c r="U56" i="7"/>
  <c r="W56" i="7" s="1"/>
  <c r="T56" i="7"/>
  <c r="S56" i="7"/>
  <c r="Q56" i="7"/>
  <c r="P56" i="7"/>
  <c r="N56" i="7"/>
  <c r="L56" i="7"/>
  <c r="U55" i="7"/>
  <c r="W55" i="7" s="1"/>
  <c r="T55" i="7"/>
  <c r="S55" i="7"/>
  <c r="Q55" i="7"/>
  <c r="P55" i="7"/>
  <c r="N55" i="7"/>
  <c r="L55" i="7"/>
  <c r="U54" i="7"/>
  <c r="W54" i="7" s="1"/>
  <c r="T54" i="7"/>
  <c r="S54" i="7"/>
  <c r="Q54" i="7"/>
  <c r="P54" i="7"/>
  <c r="N54" i="7"/>
  <c r="L54" i="7"/>
  <c r="U53" i="7"/>
  <c r="W53" i="7" s="1"/>
  <c r="T53" i="7"/>
  <c r="S53" i="7"/>
  <c r="Q53" i="7"/>
  <c r="P53" i="7"/>
  <c r="N53" i="7"/>
  <c r="L53" i="7"/>
  <c r="U52" i="7"/>
  <c r="W52" i="7" s="1"/>
  <c r="T52" i="7"/>
  <c r="S52" i="7"/>
  <c r="Q52" i="7"/>
  <c r="P52" i="7"/>
  <c r="N52" i="7"/>
  <c r="L52" i="7"/>
  <c r="U51" i="7"/>
  <c r="W51" i="7" s="1"/>
  <c r="T51" i="7"/>
  <c r="S51" i="7"/>
  <c r="Q51" i="7"/>
  <c r="P51" i="7"/>
  <c r="N51" i="7"/>
  <c r="L51" i="7"/>
  <c r="U50" i="7"/>
  <c r="W50" i="7" s="1"/>
  <c r="T50" i="7"/>
  <c r="S50" i="7"/>
  <c r="Q50" i="7"/>
  <c r="P50" i="7"/>
  <c r="N50" i="7"/>
  <c r="L50" i="7"/>
  <c r="U49" i="7"/>
  <c r="W49" i="7" s="1"/>
  <c r="T49" i="7"/>
  <c r="S49" i="7"/>
  <c r="Q49" i="7"/>
  <c r="P49" i="7"/>
  <c r="N49" i="7"/>
  <c r="L49" i="7"/>
  <c r="U48" i="7"/>
  <c r="W48" i="7" s="1"/>
  <c r="T48" i="7"/>
  <c r="S48" i="7"/>
  <c r="Q48" i="7"/>
  <c r="P48" i="7"/>
  <c r="N48" i="7"/>
  <c r="L48" i="7"/>
  <c r="U47" i="7"/>
  <c r="W47" i="7" s="1"/>
  <c r="T47" i="7"/>
  <c r="S47" i="7"/>
  <c r="Q47" i="7"/>
  <c r="P47" i="7"/>
  <c r="N47" i="7"/>
  <c r="L47" i="7"/>
  <c r="U46" i="7"/>
  <c r="W46" i="7" s="1"/>
  <c r="T46" i="7"/>
  <c r="S46" i="7"/>
  <c r="Q46" i="7"/>
  <c r="P46" i="7"/>
  <c r="N46" i="7"/>
  <c r="L46" i="7"/>
  <c r="U45" i="7"/>
  <c r="W45" i="7" s="1"/>
  <c r="T45" i="7"/>
  <c r="S45" i="7"/>
  <c r="Q45" i="7"/>
  <c r="P45" i="7"/>
  <c r="N45" i="7"/>
  <c r="L45" i="7"/>
  <c r="U44" i="7"/>
  <c r="W44" i="7" s="1"/>
  <c r="T44" i="7"/>
  <c r="S44" i="7"/>
  <c r="Q44" i="7"/>
  <c r="P44" i="7"/>
  <c r="N44" i="7"/>
  <c r="L44" i="7"/>
  <c r="U43" i="7"/>
  <c r="W43" i="7" s="1"/>
  <c r="T43" i="7"/>
  <c r="S43" i="7"/>
  <c r="Q43" i="7"/>
  <c r="P43" i="7"/>
  <c r="N43" i="7"/>
  <c r="L43" i="7"/>
  <c r="U42" i="7"/>
  <c r="W42" i="7" s="1"/>
  <c r="T42" i="7"/>
  <c r="S42" i="7"/>
  <c r="Q42" i="7"/>
  <c r="P42" i="7"/>
  <c r="N42" i="7"/>
  <c r="L42" i="7"/>
  <c r="U41" i="7"/>
  <c r="W41" i="7" s="1"/>
  <c r="T41" i="7"/>
  <c r="S41" i="7"/>
  <c r="Q41" i="7"/>
  <c r="P41" i="7"/>
  <c r="N41" i="7"/>
  <c r="L41" i="7"/>
  <c r="U40" i="7"/>
  <c r="W40" i="7" s="1"/>
  <c r="T40" i="7"/>
  <c r="S40" i="7"/>
  <c r="Q40" i="7"/>
  <c r="P40" i="7"/>
  <c r="N40" i="7"/>
  <c r="L40" i="7"/>
  <c r="H37" i="7"/>
  <c r="T33" i="7"/>
  <c r="S33" i="7"/>
  <c r="Q33" i="7"/>
  <c r="P33" i="7"/>
  <c r="T32" i="7"/>
  <c r="S32" i="7"/>
  <c r="Q32" i="7"/>
  <c r="P32" i="7"/>
  <c r="J32" i="7"/>
  <c r="U32" i="7" s="1"/>
  <c r="T31" i="7"/>
  <c r="S31" i="7"/>
  <c r="Q31" i="7"/>
  <c r="P31" i="7"/>
  <c r="J31" i="7"/>
  <c r="U31" i="7" s="1"/>
  <c r="T30" i="7"/>
  <c r="S30" i="7"/>
  <c r="Q30" i="7"/>
  <c r="P30" i="7"/>
  <c r="J30" i="7"/>
  <c r="U30" i="7" s="1"/>
  <c r="T29" i="7"/>
  <c r="S29" i="7"/>
  <c r="Q29" i="7"/>
  <c r="P29" i="7"/>
  <c r="J29" i="7"/>
  <c r="U29" i="7" s="1"/>
  <c r="T28" i="7"/>
  <c r="S28" i="7"/>
  <c r="Q28" i="7"/>
  <c r="P28" i="7"/>
  <c r="U27" i="7"/>
  <c r="W27" i="7" s="1"/>
  <c r="T27" i="7"/>
  <c r="S27" i="7"/>
  <c r="Q27" i="7"/>
  <c r="P27" i="7"/>
  <c r="N27" i="7"/>
  <c r="L27" i="7"/>
  <c r="T26" i="7"/>
  <c r="S26" i="7"/>
  <c r="Q26" i="7"/>
  <c r="P26" i="7"/>
  <c r="J26" i="7"/>
  <c r="N26" i="7" s="1"/>
  <c r="U25" i="7"/>
  <c r="V25" i="7" s="1"/>
  <c r="T25" i="7"/>
  <c r="S25" i="7"/>
  <c r="Q25" i="7"/>
  <c r="P25" i="7"/>
  <c r="N25" i="7"/>
  <c r="L25" i="7"/>
  <c r="U24" i="7"/>
  <c r="W24" i="7" s="1"/>
  <c r="T24" i="7"/>
  <c r="S24" i="7"/>
  <c r="Q24" i="7"/>
  <c r="P24" i="7"/>
  <c r="N24" i="7"/>
  <c r="L24" i="7"/>
  <c r="U23" i="7"/>
  <c r="V23" i="7" s="1"/>
  <c r="T23" i="7"/>
  <c r="S23" i="7"/>
  <c r="Q23" i="7"/>
  <c r="P23" i="7"/>
  <c r="N23" i="7"/>
  <c r="L23" i="7"/>
  <c r="T22" i="7"/>
  <c r="S22" i="7"/>
  <c r="Q22" i="7"/>
  <c r="P22" i="7"/>
  <c r="J22" i="7"/>
  <c r="U22" i="7" s="1"/>
  <c r="U12" i="7"/>
  <c r="U3" i="7"/>
  <c r="R3" i="7"/>
  <c r="O3" i="7"/>
  <c r="L26" i="7" l="1"/>
  <c r="V89" i="7"/>
  <c r="V119" i="7"/>
  <c r="N203" i="7"/>
  <c r="N11" i="7" s="1"/>
  <c r="Q203" i="7"/>
  <c r="O11" i="7" s="1"/>
  <c r="S200" i="7"/>
  <c r="P200" i="7"/>
  <c r="Q110" i="7"/>
  <c r="V131" i="7"/>
  <c r="V135" i="7"/>
  <c r="K198" i="7"/>
  <c r="L198" i="7" s="1"/>
  <c r="T203" i="7"/>
  <c r="R11" i="7" s="1"/>
  <c r="P199" i="7"/>
  <c r="P201" i="7"/>
  <c r="N67" i="7"/>
  <c r="Q193" i="7"/>
  <c r="V49" i="7"/>
  <c r="V79" i="7"/>
  <c r="N110" i="7"/>
  <c r="T110" i="7"/>
  <c r="V127" i="7"/>
  <c r="V161" i="7"/>
  <c r="V185" i="7"/>
  <c r="T67" i="7"/>
  <c r="V105" i="7"/>
  <c r="V123" i="7"/>
  <c r="V150" i="7"/>
  <c r="V157" i="7"/>
  <c r="V174" i="7"/>
  <c r="V181" i="7"/>
  <c r="Q67" i="7"/>
  <c r="V57" i="7"/>
  <c r="V58" i="7"/>
  <c r="Q143" i="7"/>
  <c r="N193" i="7"/>
  <c r="T193" i="7"/>
  <c r="L199" i="7"/>
  <c r="L200" i="7"/>
  <c r="L201" i="7"/>
  <c r="Q36" i="7"/>
  <c r="T36" i="7"/>
  <c r="V43" i="7"/>
  <c r="V53" i="7"/>
  <c r="N98" i="7"/>
  <c r="Q98" i="7"/>
  <c r="T98" i="7"/>
  <c r="V71" i="7"/>
  <c r="V85" i="7"/>
  <c r="V93" i="7"/>
  <c r="P107" i="7"/>
  <c r="P109" i="7" s="1"/>
  <c r="Q109" i="7" s="1"/>
  <c r="V103" i="7"/>
  <c r="V117" i="7"/>
  <c r="V121" i="7"/>
  <c r="V125" i="7"/>
  <c r="V129" i="7"/>
  <c r="V133" i="7"/>
  <c r="L141" i="7"/>
  <c r="P141" i="7"/>
  <c r="S141" i="7"/>
  <c r="V137" i="7"/>
  <c r="V141" i="7" s="1"/>
  <c r="W138" i="7"/>
  <c r="N169" i="7"/>
  <c r="Q169" i="7"/>
  <c r="T169" i="7"/>
  <c r="V148" i="7"/>
  <c r="V152" i="7"/>
  <c r="V155" i="7"/>
  <c r="V159" i="7"/>
  <c r="L167" i="7"/>
  <c r="P167" i="7"/>
  <c r="S167" i="7"/>
  <c r="V163" i="7"/>
  <c r="V167" i="7" s="1"/>
  <c r="V176" i="7"/>
  <c r="V179" i="7"/>
  <c r="V183" i="7"/>
  <c r="L191" i="7"/>
  <c r="P191" i="7"/>
  <c r="S191" i="7"/>
  <c r="V187" i="7"/>
  <c r="V191" i="7" s="1"/>
  <c r="V199" i="7"/>
  <c r="V200" i="7"/>
  <c r="V201" i="7"/>
  <c r="C5" i="2"/>
  <c r="C7" i="2" s="1"/>
  <c r="V24" i="7"/>
  <c r="U26" i="7"/>
  <c r="V26" i="7" s="1"/>
  <c r="V27" i="7"/>
  <c r="V41" i="7"/>
  <c r="V45" i="7"/>
  <c r="V51" i="7"/>
  <c r="V55" i="7"/>
  <c r="V62" i="7"/>
  <c r="P96" i="7"/>
  <c r="V75" i="7"/>
  <c r="V81" i="7"/>
  <c r="V87" i="7"/>
  <c r="V91" i="7"/>
  <c r="V83" i="7"/>
  <c r="V47" i="7"/>
  <c r="V60" i="7"/>
  <c r="V64" i="7"/>
  <c r="V73" i="7"/>
  <c r="V77" i="7"/>
  <c r="W30" i="7"/>
  <c r="V30" i="7"/>
  <c r="W32" i="7"/>
  <c r="V32" i="7"/>
  <c r="W22" i="7"/>
  <c r="V22" i="7"/>
  <c r="W29" i="7"/>
  <c r="V29" i="7"/>
  <c r="W31" i="7"/>
  <c r="V31" i="7"/>
  <c r="N22" i="7"/>
  <c r="W23" i="7"/>
  <c r="W25" i="7"/>
  <c r="J28" i="7"/>
  <c r="N29" i="7"/>
  <c r="N30" i="7"/>
  <c r="N31" i="7"/>
  <c r="N32" i="7"/>
  <c r="J33" i="7"/>
  <c r="S34" i="7"/>
  <c r="S35" i="7" s="1"/>
  <c r="V40" i="7"/>
  <c r="V42" i="7"/>
  <c r="V44" i="7"/>
  <c r="V46" i="7"/>
  <c r="V48" i="7"/>
  <c r="V50" i="7"/>
  <c r="V52" i="7"/>
  <c r="V54" i="7"/>
  <c r="V56" i="7"/>
  <c r="L22" i="7"/>
  <c r="L29" i="7"/>
  <c r="L30" i="7"/>
  <c r="L31" i="7"/>
  <c r="L32" i="7"/>
  <c r="P34" i="7"/>
  <c r="P35" i="7" s="1"/>
  <c r="L65" i="7"/>
  <c r="L66" i="7" s="1"/>
  <c r="N66" i="7" s="1"/>
  <c r="P65" i="7"/>
  <c r="P66" i="7" s="1"/>
  <c r="Q66" i="7" s="1"/>
  <c r="S65" i="7"/>
  <c r="S66" i="7" s="1"/>
  <c r="T66" i="7" s="1"/>
  <c r="T68" i="7" s="1"/>
  <c r="R5" i="7" s="1"/>
  <c r="V59" i="7"/>
  <c r="W59" i="7"/>
  <c r="W110" i="7"/>
  <c r="W61" i="7"/>
  <c r="W63" i="7"/>
  <c r="W72" i="7"/>
  <c r="W74" i="7"/>
  <c r="W76" i="7"/>
  <c r="W78" i="7"/>
  <c r="W80" i="7"/>
  <c r="W82" i="7"/>
  <c r="W84" i="7"/>
  <c r="W86" i="7"/>
  <c r="W88" i="7"/>
  <c r="W90" i="7"/>
  <c r="W92" i="7"/>
  <c r="L95" i="7"/>
  <c r="S95" i="7"/>
  <c r="L96" i="7"/>
  <c r="S96" i="7"/>
  <c r="V102" i="7"/>
  <c r="V104" i="7"/>
  <c r="V108" i="7" s="1"/>
  <c r="V106" i="7"/>
  <c r="L107" i="7"/>
  <c r="L109" i="7" s="1"/>
  <c r="N109" i="7" s="1"/>
  <c r="S107" i="7"/>
  <c r="S109" i="7" s="1"/>
  <c r="T109" i="7" s="1"/>
  <c r="N143" i="7"/>
  <c r="T143" i="7"/>
  <c r="V116" i="7"/>
  <c r="V118" i="7"/>
  <c r="V120" i="7"/>
  <c r="V122" i="7"/>
  <c r="V124" i="7"/>
  <c r="V126" i="7"/>
  <c r="V128" i="7"/>
  <c r="W130" i="7"/>
  <c r="W132" i="7"/>
  <c r="W134" i="7"/>
  <c r="W136" i="7"/>
  <c r="W149" i="7"/>
  <c r="W151" i="7"/>
  <c r="W154" i="7"/>
  <c r="W156" i="7"/>
  <c r="P95" i="7"/>
  <c r="L140" i="7"/>
  <c r="S140" i="7"/>
  <c r="P140" i="7"/>
  <c r="P142" i="7" s="1"/>
  <c r="Q142" i="7" s="1"/>
  <c r="S153" i="7"/>
  <c r="S166" i="7" s="1"/>
  <c r="P153" i="7"/>
  <c r="P166" i="7" s="1"/>
  <c r="L153" i="7"/>
  <c r="L166" i="7" s="1"/>
  <c r="W158" i="7"/>
  <c r="W160" i="7"/>
  <c r="W162" i="7"/>
  <c r="W164" i="7"/>
  <c r="W175" i="7"/>
  <c r="V177" i="7"/>
  <c r="W178" i="7"/>
  <c r="W180" i="7"/>
  <c r="W182" i="7"/>
  <c r="W184" i="7"/>
  <c r="W186" i="7"/>
  <c r="W188" i="7"/>
  <c r="L177" i="7"/>
  <c r="L190" i="7" s="1"/>
  <c r="P177" i="7"/>
  <c r="P190" i="7" s="1"/>
  <c r="S190" i="7"/>
  <c r="T113" i="7" l="1"/>
  <c r="R7" i="7" s="1"/>
  <c r="Q37" i="7"/>
  <c r="O4" i="7" s="1"/>
  <c r="N113" i="7"/>
  <c r="N7" i="7" s="1"/>
  <c r="S192" i="7"/>
  <c r="T195" i="7" s="1"/>
  <c r="R10" i="7" s="1"/>
  <c r="S142" i="7"/>
  <c r="T142" i="7" s="1"/>
  <c r="V95" i="7"/>
  <c r="T37" i="7"/>
  <c r="R4" i="7" s="1"/>
  <c r="Q113" i="7"/>
  <c r="O7" i="7" s="1"/>
  <c r="P168" i="7"/>
  <c r="N68" i="7"/>
  <c r="N5" i="7" s="1"/>
  <c r="V198" i="7"/>
  <c r="V190" i="7"/>
  <c r="V192" i="7" s="1"/>
  <c r="V166" i="7"/>
  <c r="V168" i="7" s="1"/>
  <c r="S198" i="7"/>
  <c r="P198" i="7"/>
  <c r="T145" i="7"/>
  <c r="R8" i="7" s="1"/>
  <c r="Q68" i="7"/>
  <c r="O5" i="7" s="1"/>
  <c r="W26" i="7"/>
  <c r="Q145" i="7"/>
  <c r="O8" i="7" s="1"/>
  <c r="Q171" i="7"/>
  <c r="O9" i="7" s="1"/>
  <c r="L142" i="7"/>
  <c r="N142" i="7" s="1"/>
  <c r="N145" i="7" s="1"/>
  <c r="N8" i="7" s="1"/>
  <c r="P192" i="7"/>
  <c r="Q195" i="7" s="1"/>
  <c r="O10" i="7" s="1"/>
  <c r="L192" i="7"/>
  <c r="N195" i="7" s="1"/>
  <c r="N10" i="7" s="1"/>
  <c r="W193" i="7"/>
  <c r="W169" i="7"/>
  <c r="L168" i="7"/>
  <c r="N171" i="7" s="1"/>
  <c r="N9" i="7" s="1"/>
  <c r="S168" i="7"/>
  <c r="T171" i="7" s="1"/>
  <c r="R9" i="7" s="1"/>
  <c r="W143" i="7"/>
  <c r="P97" i="7"/>
  <c r="Q97" i="7" s="1"/>
  <c r="Q99" i="7" s="1"/>
  <c r="O6" i="7" s="1"/>
  <c r="V96" i="7"/>
  <c r="S97" i="7"/>
  <c r="T97" i="7" s="1"/>
  <c r="T99" i="7" s="1"/>
  <c r="R6" i="7" s="1"/>
  <c r="W98" i="7"/>
  <c r="W67" i="7"/>
  <c r="V97" i="7"/>
  <c r="W97" i="7" s="1"/>
  <c r="L97" i="7"/>
  <c r="N97" i="7" s="1"/>
  <c r="N99" i="7" s="1"/>
  <c r="N6" i="7" s="1"/>
  <c r="V140" i="7"/>
  <c r="V142" i="7" s="1"/>
  <c r="W142" i="7" s="1"/>
  <c r="V107" i="7"/>
  <c r="V109" i="7" s="1"/>
  <c r="W109" i="7" s="1"/>
  <c r="W113" i="7" s="1"/>
  <c r="U7" i="7" s="1"/>
  <c r="L34" i="7"/>
  <c r="U28" i="7"/>
  <c r="L28" i="7"/>
  <c r="N28" i="7"/>
  <c r="V65" i="7"/>
  <c r="V66" i="7" s="1"/>
  <c r="W66" i="7" s="1"/>
  <c r="U33" i="7"/>
  <c r="L33" i="7"/>
  <c r="N33" i="7"/>
  <c r="V34" i="7"/>
  <c r="W68" i="7" l="1"/>
  <c r="U5" i="7" s="1"/>
  <c r="W171" i="7"/>
  <c r="U9" i="7" s="1"/>
  <c r="W195" i="7"/>
  <c r="U10" i="7" s="1"/>
  <c r="L35" i="7"/>
  <c r="W145" i="7"/>
  <c r="U8" i="7" s="1"/>
  <c r="N36" i="7"/>
  <c r="W99" i="7"/>
  <c r="U6" i="7" s="1"/>
  <c r="W33" i="7"/>
  <c r="V33" i="7"/>
  <c r="W28" i="7"/>
  <c r="V28" i="7"/>
  <c r="V35" i="7" l="1"/>
  <c r="W36" i="7"/>
  <c r="N37" i="7"/>
  <c r="N4" i="7" s="1"/>
  <c r="N3" i="7" s="1"/>
  <c r="W37" i="7"/>
  <c r="U4" i="7" s="1"/>
</calcChain>
</file>

<file path=xl/sharedStrings.xml><?xml version="1.0" encoding="utf-8"?>
<sst xmlns="http://schemas.openxmlformats.org/spreadsheetml/2006/main" count="878" uniqueCount="333">
  <si>
    <r>
      <t xml:space="preserve">Stavební úpravy 1.NP objektu č.p.46 Staré nám. Ostrov - Kavárna CAFFÍČKO  </t>
    </r>
    <r>
      <rPr>
        <sz val="18"/>
        <color rgb="FFFFFF00"/>
        <rFont val="Arial CE"/>
        <charset val="238"/>
      </rPr>
      <t xml:space="preserve"> </t>
    </r>
  </si>
  <si>
    <t xml:space="preserve">Silnoproud a Slaboproud </t>
  </si>
  <si>
    <t>Popis</t>
  </si>
  <si>
    <t>Rozpočet</t>
  </si>
  <si>
    <t>1.</t>
  </si>
  <si>
    <t xml:space="preserve">SILNOPROUD </t>
  </si>
  <si>
    <t>2.</t>
  </si>
  <si>
    <t>SLABOPROUD kabelové rozvody strukturované kabeláže</t>
  </si>
  <si>
    <t>Celkem (bez DPH)</t>
  </si>
  <si>
    <t>POZNÁMKA :</t>
  </si>
  <si>
    <t>Nabídka neobsahuje dodávku a montáž :</t>
  </si>
  <si>
    <t>a)</t>
  </si>
  <si>
    <t xml:space="preserve"> Svítidla v prostoru kavárny 1.01, 1.02 a 1.11 - architektonické řešení výběr investora</t>
  </si>
  <si>
    <t>b)</t>
  </si>
  <si>
    <t xml:space="preserve"> Ozvučení - není projektem požadováno</t>
  </si>
  <si>
    <t>c)</t>
  </si>
  <si>
    <t xml:space="preserve"> Kamerový systém CCTV - není projektem požadováno</t>
  </si>
  <si>
    <t>d)</t>
  </si>
  <si>
    <t xml:space="preserve"> EZS - elektronická zabezpečovací signalizace - není projektem požadováno</t>
  </si>
  <si>
    <t xml:space="preserve">R O Z P O Č E T </t>
  </si>
  <si>
    <t>Čerpáno v minulých období</t>
  </si>
  <si>
    <t>Čerpáno v období</t>
  </si>
  <si>
    <t>Zbývá k čerpání</t>
  </si>
  <si>
    <t xml:space="preserve">CELKOVÁ  REKAPITULACE </t>
  </si>
  <si>
    <t>Svítidla a světelné zdroje</t>
  </si>
  <si>
    <t>elektroinstalační a kompletační materiál</t>
  </si>
  <si>
    <t>3.</t>
  </si>
  <si>
    <t>kabely vodiče a trubky</t>
  </si>
  <si>
    <t>##T2##N_Catalog_catGUID</t>
  </si>
  <si>
    <t>##T2##PRO_ITEM_catID</t>
  </si>
  <si>
    <t>##T2##PRO_ITEM_iteCode</t>
  </si>
  <si>
    <t>##T2##PRO_ITEM_szvCode</t>
  </si>
  <si>
    <t>##T2##PRO_ITEM_tevCode</t>
  </si>
  <si>
    <t>4.</t>
  </si>
  <si>
    <t xml:space="preserve">Stávající hlavní rozvaděč 1.PP - úprava pro přívodní vedení do 1,NP a svodič přepětí SPD typ I </t>
  </si>
  <si>
    <t>5.</t>
  </si>
  <si>
    <t>Rozvaděč RS1.1 - spol. prostory 1.NP</t>
  </si>
  <si>
    <t>6.</t>
  </si>
  <si>
    <t>Rozvaděč RS1.2 - ordinace 1.NP</t>
  </si>
  <si>
    <t>7.</t>
  </si>
  <si>
    <t>Rozvaděč RS1.3 - veterina ( rezerva bez výbavy )</t>
  </si>
  <si>
    <t>8.</t>
  </si>
  <si>
    <t>Zednické výpomoci ( drážky, průrazy, niky )</t>
  </si>
  <si>
    <t>9.</t>
  </si>
  <si>
    <t>Demontáže a odpojení stáv. okruhů elektroinstalace</t>
  </si>
  <si>
    <t>10.</t>
  </si>
  <si>
    <t>Přepojení a prověření stávajících okruhů,</t>
  </si>
  <si>
    <t>11.</t>
  </si>
  <si>
    <t>Přesun materiálu</t>
  </si>
  <si>
    <t>12.</t>
  </si>
  <si>
    <t>Svislá doprava suti a vybouraných hmot</t>
  </si>
  <si>
    <t>13.</t>
  </si>
  <si>
    <t>Výchozí revize</t>
  </si>
  <si>
    <t>14.</t>
  </si>
  <si>
    <t>Doprava</t>
  </si>
  <si>
    <t>pol.</t>
  </si>
  <si>
    <t>kód</t>
  </si>
  <si>
    <t>popis</t>
  </si>
  <si>
    <t>MJ</t>
  </si>
  <si>
    <t>Množství</t>
  </si>
  <si>
    <t>materiál</t>
  </si>
  <si>
    <t>MATERIÁL</t>
  </si>
  <si>
    <t>montáž</t>
  </si>
  <si>
    <t>MONTÁŽ</t>
  </si>
  <si>
    <t>cena / MJ</t>
  </si>
  <si>
    <t>celkem</t>
  </si>
  <si>
    <t>Kč</t>
  </si>
  <si>
    <t>chodby, ordinace,čekárny</t>
  </si>
  <si>
    <t>Svítidlo zářivkové, 230V, 4x18W, s eln. Předřadníkem , přisazené - dodávka</t>
  </si>
  <si>
    <t>ks</t>
  </si>
  <si>
    <t>Svítidlo zářivkové, 230V, 4x18W, s eln. Předřadníkem , přisazené - montáž</t>
  </si>
  <si>
    <t>sociálky</t>
  </si>
  <si>
    <t>Svítidlo zářivkové, 230V/ 21-28W, s eln. Předřadníkem , přisazené</t>
  </si>
  <si>
    <t>Svítidlo zářivkové, 230V, 1x8W, nouzové autonomní , NM1h)</t>
  </si>
  <si>
    <t>Fólie nalepovací, piktogram pro NO</t>
  </si>
  <si>
    <t>Venkovní vstupy</t>
  </si>
  <si>
    <t>Svítodlo žárovkové 230V/60W, E27, s čidlem, IP44</t>
  </si>
  <si>
    <t>ekologický poplatek za historickou likvidaci svítidla</t>
  </si>
  <si>
    <t>Zářivková trubice (PHILIPS TL-D 18W/940) - dodávka</t>
  </si>
  <si>
    <t>Zářivková trubice (PHILIPS TL-D 18W/940) - montáž</t>
  </si>
  <si>
    <t>Zářivková trubice (YH28/2700)</t>
  </si>
  <si>
    <t>Žárovka 230V/42W ECO, E27</t>
  </si>
  <si>
    <t>ekologický poplatek za historickou likvidaci sv. zdroje</t>
  </si>
  <si>
    <t>drobný materiál</t>
  </si>
  <si>
    <t>[%]</t>
  </si>
  <si>
    <t xml:space="preserve"> -</t>
  </si>
  <si>
    <t>materiál celkem</t>
  </si>
  <si>
    <t>montáž celkem</t>
  </si>
  <si>
    <t xml:space="preserve">Celkem </t>
  </si>
  <si>
    <t>Spínač jednopólový, 250V, 10A, ř.1, (ABB - Tango, kompletní)</t>
  </si>
  <si>
    <t>Tlačítko 230V/10A , ABB Tango , prosvětlené</t>
  </si>
  <si>
    <t>Doutnavka orientační</t>
  </si>
  <si>
    <t>Spínač sériový, 250V, 10A, ř.5, (ABB - Tango, kompletní)</t>
  </si>
  <si>
    <t>Spínač střídavý, 250V, 10A, ř.6, (ABB - Tango, kompletní</t>
  </si>
  <si>
    <t>Spínač křížový, 250V, 10A, ř.7, (ABB - Tango, kompletní)</t>
  </si>
  <si>
    <t>Spínač střídavý, dvojitý, 250V, 10A, ř.6+6, (ABB - Tango IP44)</t>
  </si>
  <si>
    <t>Spínač automatický se snímačem pohybu se spínacím prvkem relé, ABB, do KPR68</t>
  </si>
  <si>
    <t>Spínač časový pro doběh ventilátoru, do krabičky pod spínač (KEP04)</t>
  </si>
  <si>
    <t>Zásuvka dvojpólová, jednonásobná, bílá, 250V, 10/16A, 2P+PE, (ABB - Tango, kompletní)</t>
  </si>
  <si>
    <t>Zásuvka dvojpólová, dvojitá, bílá, 250V, 10/16A, 2P+PE, (ABB - Tango, kompletní)</t>
  </si>
  <si>
    <t>Dvojrámeček vodorovný (ABB - Tango)</t>
  </si>
  <si>
    <t>Čtyřrámeček vodorovný (ABB - Tango)</t>
  </si>
  <si>
    <t>Krabice elektroinstalační, přístrojová, (KP68/2)</t>
  </si>
  <si>
    <t>Krabice elektroinstalační, přístrojová, (KPR68)</t>
  </si>
  <si>
    <t>Krabice elektroinstalační, přístrojová, pod dvojzásuvku</t>
  </si>
  <si>
    <t>Krabice elektroinstalační, rozvodná, (KR68)</t>
  </si>
  <si>
    <t>Krabice elektroinstalační, rozvodná, (KR97)</t>
  </si>
  <si>
    <t>Krabice elektroinstalační, KT250</t>
  </si>
  <si>
    <t>Hlavní ochranná přípojnice HOP</t>
  </si>
  <si>
    <t>PA Svorkovnice pospojování pro místnosti pro lékařské účely</t>
  </si>
  <si>
    <t>Svorka pro vyrovnání potenciálů, dvojnásobná (ABB - Reflex SI 2095 UC-214, kompletní)</t>
  </si>
  <si>
    <t>Zemnicí svorka ZS16 spáskem CU</t>
  </si>
  <si>
    <t>ventilátor 230V/17W,IP44, IItř.,pr.100mm se žaluzií</t>
  </si>
  <si>
    <t xml:space="preserve">sádra </t>
  </si>
  <si>
    <t>kg</t>
  </si>
  <si>
    <t>Celkem bez DPH</t>
  </si>
  <si>
    <t>Kabel CYKY 3Ax1,5 mm2</t>
  </si>
  <si>
    <t xml:space="preserve">m </t>
  </si>
  <si>
    <t>Kabel CYKY 3Cx1,5 m</t>
  </si>
  <si>
    <t>Kabel CYKY 5Cx1,5 mm2</t>
  </si>
  <si>
    <t>Kabel CYKY 3Cx2,5 mm2</t>
  </si>
  <si>
    <t>Kabel CYKY 5Cx6 mm2</t>
  </si>
  <si>
    <t>Kabel CYKY 5Cx25 mm2</t>
  </si>
  <si>
    <t>Vodič H07Z-U 2,5 mm2 - zelenožlutý</t>
  </si>
  <si>
    <t>Vodič H07Z-U 6 mm2 - zelenožlutý</t>
  </si>
  <si>
    <t>Vodič H07Z-U 16 mm2 - zelenožlutý</t>
  </si>
  <si>
    <t>Trubka PVC Ø 23 mm</t>
  </si>
  <si>
    <t>Trubka PVC Ø 36 mm</t>
  </si>
  <si>
    <t>Žlab drátěný, pod stop, včetně příchytek - závěsů (Kopos DZ 35X150)</t>
  </si>
  <si>
    <t>Parapetní kanál PK 110x70 D HD, 2m, Kopos Kolín</t>
  </si>
  <si>
    <t>Příčka PEKE 60 pro kanály PK, 2m, Kopos Kolín</t>
  </si>
  <si>
    <t>Kryt spojovací 8452 HB pro kanály PK</t>
  </si>
  <si>
    <t>Kryt koncový 8451 HB pro kanály PK</t>
  </si>
  <si>
    <t>Kryt rohový, vnitřní, 8455 HB pro kanály PK</t>
  </si>
  <si>
    <t>Kryt rohový, vnější, 8456 HB pro kanály PK</t>
  </si>
  <si>
    <t>Přístrojová podložka 8450-12 dvojnásobná</t>
  </si>
  <si>
    <t>Přístrojová podložka 8450-13 trojnásobná</t>
  </si>
  <si>
    <t>Přístrojová krabice KP-PK pro kanály PK</t>
  </si>
  <si>
    <t>Lišta LHD 60x40, 2m,</t>
  </si>
  <si>
    <t>prořez</t>
  </si>
  <si>
    <t>Celkem</t>
  </si>
  <si>
    <t xml:space="preserve">Stávající skříňový rozvaděč - rozvodna 1.PP </t>
  </si>
  <si>
    <t>Hlavní jistič přívodu rozv. RA 1.NP , B80/3</t>
  </si>
  <si>
    <t>Svodič přepětí SPD typ I., Saltek, 1.stupeň</t>
  </si>
  <si>
    <t>Vodič H07Z-U 16 mm2</t>
  </si>
  <si>
    <t>Popisovací štítky</t>
  </si>
  <si>
    <t>Propojovací hřeben</t>
  </si>
  <si>
    <t>kpl</t>
  </si>
  <si>
    <t>montáž materiálu</t>
  </si>
  <si>
    <t>úpravy v rozvaděči</t>
  </si>
  <si>
    <t>ukončení vodičů v rozvaděči</t>
  </si>
  <si>
    <t>Skříň Oceloplech BF-U 96mod.</t>
  </si>
  <si>
    <t>Distribuční svorkovnice Legrand 160A</t>
  </si>
  <si>
    <t>Hlavní vypínač 400V/63A</t>
  </si>
  <si>
    <t>Pojistkový odpínač svodiče přepětí OEZ</t>
  </si>
  <si>
    <t>Svodič přepětí SLP typ II, Saltek</t>
  </si>
  <si>
    <t>Rezerva jistič 3f, 25A, B</t>
  </si>
  <si>
    <t>Jistič 1f, 10A, B</t>
  </si>
  <si>
    <t>Impulsní relé TK2</t>
  </si>
  <si>
    <t>PC recepce</t>
  </si>
  <si>
    <t>Proudový chránič, 2P, IN=25A, I=30mA, „A“</t>
  </si>
  <si>
    <t>Jistič 1f, 16A, B</t>
  </si>
  <si>
    <t>Rack</t>
  </si>
  <si>
    <t>Komb.Proudový chránič, 2P, B16A, I=30mA, „A“</t>
  </si>
  <si>
    <t>Proudový chránič, 4P, IN=40A, I=30mA, „A“</t>
  </si>
  <si>
    <t>VZT</t>
  </si>
  <si>
    <t>Jistič 1f, 2A, B</t>
  </si>
  <si>
    <t>Napaječ DT</t>
  </si>
  <si>
    <t>Svorkovnice N</t>
  </si>
  <si>
    <t>Kapsa na schéma zapojení rozvaděče</t>
  </si>
  <si>
    <t>Štítek k označení rozvaděče</t>
  </si>
  <si>
    <t>Propojovací hřebeny,</t>
  </si>
  <si>
    <t>Vodič CYA16</t>
  </si>
  <si>
    <t>m</t>
  </si>
  <si>
    <t>Vodič CYA10</t>
  </si>
  <si>
    <t>Jistič 1f, 32A, B</t>
  </si>
  <si>
    <t xml:space="preserve">Proudový chránič, 2P, IN=40A, I=30mA, </t>
  </si>
  <si>
    <t>jistič 3f, 25A, B</t>
  </si>
  <si>
    <t>niky pro krabice</t>
  </si>
  <si>
    <t>niky rozvaděče</t>
  </si>
  <si>
    <t xml:space="preserve">drážky  </t>
  </si>
  <si>
    <t>průrazy</t>
  </si>
  <si>
    <t>SILNOPROUD</t>
  </si>
  <si>
    <t xml:space="preserve">Rozpočet </t>
  </si>
  <si>
    <t>Dílčí Rekapitulace</t>
  </si>
  <si>
    <t>8) Přesun materiálu</t>
  </si>
  <si>
    <t>9) Doprava dodávek</t>
  </si>
  <si>
    <t>10) Mimostaveništní doprava</t>
  </si>
  <si>
    <t>11) HZS-Koordinace řemesel</t>
  </si>
  <si>
    <t>12) Zpracování podkladů pro dokumentaci skutečného provedení</t>
  </si>
  <si>
    <t>13) Revize a revizní zpráva</t>
  </si>
  <si>
    <t>1) Svítidla a světelné zdroje dle výkazu výměr</t>
  </si>
  <si>
    <t>Označení / typ</t>
  </si>
  <si>
    <t>Popis materiálu</t>
  </si>
  <si>
    <t>Počet</t>
  </si>
  <si>
    <t>mat  Kč/m</t>
  </si>
  <si>
    <t>mat. celkem</t>
  </si>
  <si>
    <t>mont. ks</t>
  </si>
  <si>
    <t>mont celk</t>
  </si>
  <si>
    <t>A</t>
  </si>
  <si>
    <t xml:space="preserve">Svítidlo LED, 230V, 44W </t>
  </si>
  <si>
    <t>Trevos NAOS 2.5ft 800/830</t>
  </si>
  <si>
    <t>B</t>
  </si>
  <si>
    <t xml:space="preserve">Svítidlo LED, 230V, 12W přisazené </t>
  </si>
  <si>
    <t>Fulgur ANETA 260 LRD 12W</t>
  </si>
  <si>
    <t>N</t>
  </si>
  <si>
    <t>Svítidlo nouzové LED, 230V, 11W</t>
  </si>
  <si>
    <t>Beghelli Aestetica LED 11W SE 1H</t>
  </si>
  <si>
    <t xml:space="preserve">mezisoučet </t>
  </si>
  <si>
    <t>Mezisoučet</t>
  </si>
  <si>
    <t>1A) Svítidla a světelné zdroje dle návrhu architekta - výběr investora</t>
  </si>
  <si>
    <t>Popis materiálu - není v PD specifikován</t>
  </si>
  <si>
    <t>Svítidla dle návrhu architekta - výběr investora</t>
  </si>
  <si>
    <t>nejsou výkazem výměr specifikována = 8x sv. vývod</t>
  </si>
  <si>
    <t>2) Kompletační prvky</t>
  </si>
  <si>
    <t>Snímač pohybu, 230V, 10A - čidlo</t>
  </si>
  <si>
    <t>Tango 3299A-A02100</t>
  </si>
  <si>
    <t>Snímač pohybu , 230V, 10A - spínací přístroj relé</t>
  </si>
  <si>
    <t>Tango 3299U-A00006</t>
  </si>
  <si>
    <t>Spínač jednopólový, 250V, 10A, ř.1 ABB Tango</t>
  </si>
  <si>
    <t>Tango 3559-A01345</t>
  </si>
  <si>
    <t xml:space="preserve">Kryt spínače  jednoduchý </t>
  </si>
  <si>
    <t>Tango 3558A-A651</t>
  </si>
  <si>
    <t xml:space="preserve">Kryt spínače  jednoduchý s popiskem </t>
  </si>
  <si>
    <t>Tango 3558A-A00620</t>
  </si>
  <si>
    <t>Spínač trojpólový, 400V,25A, ABB PRESTO</t>
  </si>
  <si>
    <t>Tango 3536N-C03252</t>
  </si>
  <si>
    <t>GSM hlásič výpadku napětí do zásuvky (info mrazák)</t>
  </si>
  <si>
    <t xml:space="preserve">Zásuvka 250V/16A, </t>
  </si>
  <si>
    <t xml:space="preserve">Tango 6619A-A06357 </t>
  </si>
  <si>
    <t>Zásuvka 250V/16A, se svodičem přepětí T3,</t>
  </si>
  <si>
    <t>Tango 5599A-A02357</t>
  </si>
  <si>
    <t xml:space="preserve">Jednorámeček </t>
  </si>
  <si>
    <t xml:space="preserve">ABB Tango 3901A-B10 </t>
  </si>
  <si>
    <t xml:space="preserve">Dvojrámeček vodorovný </t>
  </si>
  <si>
    <t xml:space="preserve">ABB Tango 3901A-B20 </t>
  </si>
  <si>
    <t xml:space="preserve">Trojrámeček vodorovný </t>
  </si>
  <si>
    <t xml:space="preserve">ABB Tango 3901A-B30 </t>
  </si>
  <si>
    <t xml:space="preserve">Pětirámeček </t>
  </si>
  <si>
    <t>ABB 3901A-B41 C</t>
  </si>
  <si>
    <t>Montáž ventilátorů</t>
  </si>
  <si>
    <t>3) Kabely,vodiče, ostatní úložný materiál silnoproud</t>
  </si>
  <si>
    <t>Kabel CYKY 2D x 1,5</t>
  </si>
  <si>
    <t>Kabel CYKY 3C (J)x 1,5</t>
  </si>
  <si>
    <t>Kabel CYKY 5C (J)x 1,5</t>
  </si>
  <si>
    <t>Kabel CYKY 3C (J)x 2,5</t>
  </si>
  <si>
    <t>Kabel CYKY 5C (J)x 2,5</t>
  </si>
  <si>
    <t>Kabel CYKY 5C (J)x 6</t>
  </si>
  <si>
    <t>Vodič CY4 zelenožlutý</t>
  </si>
  <si>
    <t>Elektroinstalační trubka LPE2323 flexibilní</t>
  </si>
  <si>
    <t>Krabice elektroinstalační, přístrojová KP68/2 KA</t>
  </si>
  <si>
    <t>Krabice elektroinstalační, přístrojová KP64/2 KA</t>
  </si>
  <si>
    <t>Krabice elektroinstalační, přístrojová KP64/3 KA</t>
  </si>
  <si>
    <t>Krabice elektroinstalační, přístrojová KP64/5 KA</t>
  </si>
  <si>
    <t>Krabice elektroinstalační KR68 rozvodná</t>
  </si>
  <si>
    <t>Krabice elektroinstalační KR97 rozvodná</t>
  </si>
  <si>
    <t>Sanitární silikon bílý</t>
  </si>
  <si>
    <t>Svorky na ochranné pospojování</t>
  </si>
  <si>
    <t>Svorky Wago</t>
  </si>
  <si>
    <t>Hlavní ochranná přípojnice HOP (MET)</t>
  </si>
  <si>
    <t>Uzemnění hlavní ochr. přípojnice</t>
  </si>
  <si>
    <t>Sádra stavební</t>
  </si>
  <si>
    <t>4) Rozvaděč RMS</t>
  </si>
  <si>
    <t>mat  Kč/ks</t>
  </si>
  <si>
    <t>Rozvodnicová skříň PRISMASeT XS 4R LVSXQ413</t>
  </si>
  <si>
    <t>Hlavní vypínač 3f, 400V, 40A</t>
  </si>
  <si>
    <t>Svodič přepětí FLP B+C MAXI V/4 (TN-S),</t>
  </si>
  <si>
    <t>Komb. Proudový chránič OEZ LMF-10B-1N-003 - A</t>
  </si>
  <si>
    <t>Proudový chránič čtyřpólový PF6-40/4/003-A</t>
  </si>
  <si>
    <t>Jistič PL6 B16/1</t>
  </si>
  <si>
    <t>Jistič PL6 B16/3</t>
  </si>
  <si>
    <t>propojovací lišta jističů ,</t>
  </si>
  <si>
    <t>záslepka</t>
  </si>
  <si>
    <t>popisovací štítky</t>
  </si>
  <si>
    <t>Propojovací vodiče CY1,5,CYA 6mm, CYA10       kpl</t>
  </si>
  <si>
    <t>mezisoučet</t>
  </si>
  <si>
    <t>5) Ukončení vodičů v rozvaděčích</t>
  </si>
  <si>
    <t>RE</t>
  </si>
  <si>
    <t>1x CYKY 5C (J)x 6</t>
  </si>
  <si>
    <t>RMS</t>
  </si>
  <si>
    <t>3x CYKY - J3x1,5</t>
  </si>
  <si>
    <t>1x CYKY - J5x1,5</t>
  </si>
  <si>
    <t>15x CYKY - J3x2,5</t>
  </si>
  <si>
    <t>1x CYKY - J5x2,5</t>
  </si>
  <si>
    <t>1x CY4</t>
  </si>
  <si>
    <t>6) Zednické výpomoci ( drážky, průrazy, niky pro rozvaděče a krabice )</t>
  </si>
  <si>
    <t>Vysekání drážek pro kabely                                kpl</t>
  </si>
  <si>
    <t>Průrazy a prostupy                                             kpl</t>
  </si>
  <si>
    <t xml:space="preserve">Kapsa pro rozvaděč </t>
  </si>
  <si>
    <t xml:space="preserve">Kapsy pro krabice </t>
  </si>
  <si>
    <t>Příplatek za historický objekt - klenby apod.</t>
  </si>
  <si>
    <t>7) Ostatní</t>
  </si>
  <si>
    <t>Demontáže stávající elektroinstalace a přístrojů  kpl</t>
  </si>
  <si>
    <t>Návrh a rozměření kabelových tras a krabic        kpl</t>
  </si>
  <si>
    <t>Přepojení nového přívodu do stáv. rozvad. měření</t>
  </si>
  <si>
    <t>připojení kuchyňských spotřebičů</t>
  </si>
  <si>
    <t xml:space="preserve">SLABOPROUD - datové rozvody strukturované kabeláže </t>
  </si>
  <si>
    <t xml:space="preserve"> </t>
  </si>
  <si>
    <t>7) Přesun materiálu</t>
  </si>
  <si>
    <t>8) Mimostaveništní doprava</t>
  </si>
  <si>
    <t>9) HZS-Koordinace řemesel</t>
  </si>
  <si>
    <t>1) Kabely vodiče a ostatní úložný materiál</t>
  </si>
  <si>
    <t>Kabel Solarix F/FTP CAT 6A SXKD-6A LSOH</t>
  </si>
  <si>
    <t>Elektroinstalační trubka LPE2316 flexibilní</t>
  </si>
  <si>
    <t xml:space="preserve">Kryt datová zásuvky 2xRJ45 </t>
  </si>
  <si>
    <t xml:space="preserve">Samořezný keystone RJ45 CAT 6 </t>
  </si>
  <si>
    <t>Solarix CAT 6 UTP RJ45 SXKJ-10G-UTP-BK-SA</t>
  </si>
  <si>
    <t>3) Datový rozvaděč RACK - bez aktivních prvků</t>
  </si>
  <si>
    <t xml:space="preserve">Označení </t>
  </si>
  <si>
    <t>Popis materiálu a dodávek</t>
  </si>
  <si>
    <t>Nástěnný datový rozvaděč 19" , 6U</t>
  </si>
  <si>
    <t>Police ukládací 250mm , 19" , DP-PT-250-H</t>
  </si>
  <si>
    <t>Patch panel Solarix SX24M-0-STP-BK-UNI</t>
  </si>
  <si>
    <t>Keystone cat 6 RJ45 SXKJ-10G-UTP-BK-SA</t>
  </si>
  <si>
    <t>Vyvazovací panel Solarix 19", 1U VP-03-1-PK-G</t>
  </si>
  <si>
    <t>Napájecí panel 230V/5zás. 19" se svodičem  T3</t>
  </si>
  <si>
    <t>Montážní sada ( Rack Mount kit 19" ) pro router</t>
  </si>
  <si>
    <t>Mezisoučet 1</t>
  </si>
  <si>
    <t>Mezisoučet 2  ( Dodávka zařízení / Montáž zařízení )</t>
  </si>
  <si>
    <t>4) Aktivní prvky RACK - dodává pro investora HDT Impex s.r.o.</t>
  </si>
  <si>
    <t>Modem poskytovatele internetu</t>
  </si>
  <si>
    <t>WiFi router ASUS TUF-AX 6000</t>
  </si>
  <si>
    <t>Propojovací kabely a příslušenství                       kpl</t>
  </si>
  <si>
    <t>Konfigurace routeru do systému</t>
  </si>
  <si>
    <t>Mezisoučet 2</t>
  </si>
  <si>
    <t>5) Zednické výpomoci ( drážky, průrazy, niky pro rozvaděče a krabice )</t>
  </si>
  <si>
    <t>Vysekání drážek pro kabely                                  kpl</t>
  </si>
  <si>
    <t>Průrazy a prostupy                                                kpl</t>
  </si>
  <si>
    <t xml:space="preserve">Kapsy pro krabice Gewiss </t>
  </si>
  <si>
    <t xml:space="preserve">Kapsy pro krabice KO 68 </t>
  </si>
  <si>
    <t>6) Ostatní</t>
  </si>
  <si>
    <t>Datová přípojka</t>
  </si>
  <si>
    <t xml:space="preserve">Měření dat. zásuvek cat 6 testerem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</si>
</sst>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#,##0&quot;.&quot;_);;;_(@_)"/>
    <numFmt numFmtId="165" formatCode="_(#,##0.0??;\-\ #,##0.0??;&quot;–&quot;???;_(@_)"/>
    <numFmt numFmtId="166" formatCode="#,##0.000"/>
    <numFmt numFmtId="167" formatCode="0.000"/>
    <numFmt numFmtId="168" formatCode="0.0%"/>
    <numFmt numFmtId="169" formatCode="&quot;$&quot;#,##0.00_);\(&quot;$&quot;#,##0.00\)"/>
    <numFmt numFmtId="170" formatCode="#,##0.0"/>
  </numFmts>
  <fonts count="9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 CE"/>
      <family val="2"/>
      <charset val="1"/>
    </font>
    <font>
      <sz val="10"/>
      <color indexed="8"/>
      <name val="Arial"/>
      <family val="2"/>
      <charset val="238"/>
    </font>
    <font>
      <sz val="10"/>
      <name val="Arial"/>
      <family val="2"/>
      <charset val="1"/>
    </font>
    <font>
      <sz val="8"/>
      <name val="Arial"/>
      <family val="2"/>
      <charset val="238"/>
    </font>
    <font>
      <sz val="8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sz val="10"/>
      <color indexed="54"/>
      <name val="Calibri"/>
      <family val="2"/>
      <charset val="238"/>
      <scheme val="minor"/>
    </font>
    <font>
      <sz val="9"/>
      <color theme="4" tint="-0.249977111117893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b/>
      <sz val="8"/>
      <color indexed="56"/>
      <name val="Trebuchet MS"/>
      <family val="2"/>
      <charset val="238"/>
    </font>
    <font>
      <b/>
      <sz val="10"/>
      <color indexed="56"/>
      <name val="Trebuchet MS"/>
      <family val="2"/>
      <charset val="238"/>
    </font>
    <font>
      <sz val="8"/>
      <color indexed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sz val="9"/>
      <name val="Arial"/>
      <family val="2"/>
      <charset val="1"/>
    </font>
    <font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sz val="8"/>
      <name val="Arial Narrow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indexed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1"/>
      <name val="Calibri"/>
      <family val="2"/>
    </font>
    <font>
      <b/>
      <sz val="18"/>
      <color theme="3"/>
      <name val="Cambria"/>
      <family val="2"/>
      <charset val="238"/>
      <scheme val="major"/>
    </font>
    <font>
      <b/>
      <sz val="9"/>
      <color rgb="FF0070C0"/>
      <name val="Arial CE"/>
      <family val="2"/>
      <charset val="238"/>
    </font>
    <font>
      <sz val="9"/>
      <color rgb="FF0070C0"/>
      <name val="Arial CE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8"/>
      <color theme="1"/>
      <name val="Arial Narrow"/>
      <family val="2"/>
      <charset val="238"/>
    </font>
    <font>
      <sz val="8"/>
      <color theme="0" tint="-0.499984740745262"/>
      <name val="Arial CE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8"/>
      <color rgb="FFFFFF00"/>
      <name val="Arial CE"/>
      <family val="2"/>
      <charset val="238"/>
    </font>
    <font>
      <sz val="11"/>
      <name val="Arial CE"/>
      <family val="2"/>
      <charset val="238"/>
    </font>
    <font>
      <sz val="10"/>
      <name val="Arial Narrow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9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  <family val="2"/>
      <charset val="238"/>
    </font>
    <font>
      <b/>
      <sz val="10"/>
      <color rgb="FF0070C0"/>
      <name val="Arial CE"/>
      <family val="2"/>
      <charset val="238"/>
    </font>
    <font>
      <sz val="10"/>
      <color indexed="8"/>
      <name val="Arial CE"/>
      <charset val="238"/>
    </font>
    <font>
      <sz val="9"/>
      <color indexed="8"/>
      <name val="Arial CE"/>
      <family val="2"/>
      <charset val="238"/>
    </font>
    <font>
      <b/>
      <sz val="10"/>
      <name val="Arial Narrow"/>
      <family val="2"/>
      <charset val="238"/>
    </font>
    <font>
      <sz val="9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 CE"/>
      <family val="2"/>
      <charset val="238"/>
    </font>
    <font>
      <b/>
      <sz val="10"/>
      <color rgb="FF0070C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sz val="18"/>
      <color theme="0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18"/>
      <color theme="0"/>
      <name val="Arial"/>
      <family val="2"/>
      <charset val="238"/>
    </font>
    <font>
      <b/>
      <sz val="18"/>
      <name val="Arial"/>
      <family val="2"/>
      <charset val="238"/>
    </font>
    <font>
      <sz val="18"/>
      <color rgb="FFFFFF00"/>
      <name val="Arial CE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10"/>
      <color rgb="FF0070C0"/>
      <name val="Arial CE"/>
      <family val="2"/>
      <charset val="238"/>
    </font>
    <font>
      <b/>
      <sz val="24"/>
      <color rgb="FF353535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Arial Narrow"/>
      <family val="2"/>
      <charset val="238"/>
    </font>
    <font>
      <b/>
      <i/>
      <sz val="16"/>
      <color rgb="FFFFFF00"/>
      <name val="Arial CE"/>
      <family val="2"/>
      <charset val="238"/>
    </font>
    <font>
      <b/>
      <i/>
      <sz val="16"/>
      <color rgb="FFFFFF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gray125">
        <fgColor indexed="22"/>
      </patternFill>
    </fill>
    <fill>
      <patternFill patternType="solid">
        <fgColor indexed="16"/>
      </patternFill>
    </fill>
  </fills>
  <borders count="1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/>
      <diagonal/>
    </border>
    <border>
      <left/>
      <right style="hair">
        <color theme="0" tint="-0.34998626667073579"/>
      </right>
      <top style="thin">
        <color auto="1"/>
      </top>
      <bottom style="thin">
        <color auto="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auto="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thin">
        <color auto="1"/>
      </bottom>
      <diagonal/>
    </border>
    <border>
      <left/>
      <right/>
      <top style="hair">
        <color theme="0" tint="-0.24994659260841701"/>
      </top>
      <bottom style="thin">
        <color auto="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theme="0" tint="-0.24994659260841701"/>
      </bottom>
      <diagonal/>
    </border>
    <border>
      <left/>
      <right style="thin">
        <color auto="1"/>
      </right>
      <top/>
      <bottom style="hair">
        <color theme="0" tint="-0.24994659260841701"/>
      </bottom>
      <diagonal/>
    </border>
    <border>
      <left style="thin">
        <color auto="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auto="1"/>
      </left>
      <right/>
      <top style="hair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thin">
        <color auto="1"/>
      </right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theme="1"/>
      </bottom>
      <diagonal/>
    </border>
    <border>
      <left style="thin">
        <color indexed="64"/>
      </left>
      <right/>
      <top style="medium">
        <color indexed="64"/>
      </top>
      <bottom style="hair">
        <color theme="1"/>
      </bottom>
      <diagonal/>
    </border>
    <border>
      <left/>
      <right style="thin">
        <color indexed="64"/>
      </right>
      <top style="medium">
        <color indexed="64"/>
      </top>
      <bottom style="hair">
        <color theme="1"/>
      </bottom>
      <diagonal/>
    </border>
    <border>
      <left/>
      <right style="medium">
        <color indexed="64"/>
      </right>
      <top style="medium">
        <color indexed="64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thin">
        <color auto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0" fontId="9" fillId="0" borderId="0">
      <alignment vertical="top" wrapText="1"/>
      <protection locked="0"/>
    </xf>
    <xf numFmtId="0" fontId="32" fillId="0" borderId="0"/>
    <xf numFmtId="0" fontId="32" fillId="0" borderId="0"/>
    <xf numFmtId="0" fontId="9" fillId="0" borderId="0" applyAlignment="0">
      <alignment vertical="top" wrapText="1"/>
      <protection locked="0"/>
    </xf>
    <xf numFmtId="0" fontId="53" fillId="0" borderId="0"/>
    <xf numFmtId="0" fontId="54" fillId="0" borderId="0" applyNumberFormat="0" applyFill="0" applyBorder="0" applyAlignment="0" applyProtection="0"/>
    <xf numFmtId="0" fontId="69" fillId="0" borderId="0" applyProtection="0"/>
    <xf numFmtId="0" fontId="71" fillId="0" borderId="0" applyProtection="0"/>
  </cellStyleXfs>
  <cellXfs count="611">
    <xf numFmtId="0" fontId="0" fillId="0" borderId="0" xfId="0"/>
    <xf numFmtId="0" fontId="11" fillId="0" borderId="0" xfId="0" applyFont="1"/>
    <xf numFmtId="0" fontId="12" fillId="0" borderId="0" xfId="0" applyFont="1"/>
    <xf numFmtId="164" fontId="13" fillId="0" borderId="0" xfId="0" applyNumberFormat="1" applyFont="1" applyAlignment="1">
      <alignment horizontal="right" vertical="top"/>
    </xf>
    <xf numFmtId="49" fontId="13" fillId="0" borderId="0" xfId="0" applyNumberFormat="1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49" fontId="13" fillId="0" borderId="0" xfId="0" applyNumberFormat="1" applyFont="1" applyAlignment="1">
      <alignment horizontal="left" vertical="top" wrapText="1"/>
    </xf>
    <xf numFmtId="165" fontId="13" fillId="0" borderId="0" xfId="0" applyNumberFormat="1" applyFont="1" applyAlignment="1">
      <alignment horizontal="right" vertical="top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4" fontId="13" fillId="0" borderId="0" xfId="0" applyNumberFormat="1" applyFont="1" applyAlignment="1">
      <alignment horizontal="right" vertical="top"/>
    </xf>
    <xf numFmtId="4" fontId="14" fillId="0" borderId="0" xfId="0" applyNumberFormat="1" applyFont="1"/>
    <xf numFmtId="4" fontId="11" fillId="0" borderId="0" xfId="0" applyNumberFormat="1" applyFont="1"/>
    <xf numFmtId="0" fontId="14" fillId="3" borderId="0" xfId="0" applyFont="1" applyFill="1"/>
    <xf numFmtId="49" fontId="21" fillId="2" borderId="2" xfId="0" applyNumberFormat="1" applyFont="1" applyFill="1" applyBorder="1" applyAlignment="1">
      <alignment horizontal="center"/>
    </xf>
    <xf numFmtId="49" fontId="21" fillId="0" borderId="0" xfId="0" applyNumberFormat="1" applyFont="1" applyAlignment="1">
      <alignment horizontal="center"/>
    </xf>
    <xf numFmtId="4" fontId="21" fillId="0" borderId="0" xfId="0" applyNumberFormat="1" applyFont="1" applyAlignment="1">
      <alignment horizontal="center"/>
    </xf>
    <xf numFmtId="166" fontId="7" fillId="0" borderId="4" xfId="0" applyNumberFormat="1" applyFont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39" fontId="7" fillId="0" borderId="7" xfId="0" applyNumberFormat="1" applyFont="1" applyBorder="1" applyAlignment="1">
      <alignment horizontal="right" vertical="center"/>
    </xf>
    <xf numFmtId="49" fontId="24" fillId="0" borderId="0" xfId="0" applyNumberFormat="1" applyFont="1" applyAlignment="1">
      <alignment horizontal="left" vertical="top"/>
    </xf>
    <xf numFmtId="39" fontId="7" fillId="0" borderId="9" xfId="0" applyNumberFormat="1" applyFont="1" applyBorder="1" applyAlignment="1">
      <alignment horizontal="right" vertical="center"/>
    </xf>
    <xf numFmtId="0" fontId="33" fillId="6" borderId="11" xfId="4" applyFont="1" applyFill="1" applyBorder="1" applyAlignment="1">
      <alignment horizontal="center"/>
    </xf>
    <xf numFmtId="0" fontId="33" fillId="6" borderId="12" xfId="4" applyFont="1" applyFill="1" applyBorder="1" applyAlignment="1">
      <alignment horizontal="center"/>
    </xf>
    <xf numFmtId="0" fontId="33" fillId="6" borderId="13" xfId="4" applyFont="1" applyFill="1" applyBorder="1" applyAlignment="1">
      <alignment horizontal="center"/>
    </xf>
    <xf numFmtId="0" fontId="33" fillId="6" borderId="14" xfId="4" applyFont="1" applyFill="1" applyBorder="1" applyAlignment="1">
      <alignment horizontal="center"/>
    </xf>
    <xf numFmtId="0" fontId="33" fillId="6" borderId="15" xfId="4" applyFont="1" applyFill="1" applyBorder="1" applyAlignment="1">
      <alignment horizontal="center"/>
    </xf>
    <xf numFmtId="0" fontId="32" fillId="6" borderId="15" xfId="4" applyFill="1" applyBorder="1" applyAlignment="1">
      <alignment horizontal="center"/>
    </xf>
    <xf numFmtId="0" fontId="32" fillId="6" borderId="16" xfId="4" applyFill="1" applyBorder="1" applyAlignment="1">
      <alignment horizontal="center"/>
    </xf>
    <xf numFmtId="0" fontId="22" fillId="0" borderId="0" xfId="0" applyFont="1" applyAlignment="1">
      <alignment horizontal="left"/>
    </xf>
    <xf numFmtId="167" fontId="7" fillId="0" borderId="4" xfId="0" applyNumberFormat="1" applyFont="1" applyBorder="1" applyAlignment="1">
      <alignment horizontal="right" vertical="center"/>
    </xf>
    <xf numFmtId="39" fontId="23" fillId="0" borderId="0" xfId="0" applyNumberFormat="1" applyFont="1" applyAlignment="1">
      <alignment horizontal="right"/>
    </xf>
    <xf numFmtId="4" fontId="27" fillId="0" borderId="4" xfId="0" applyNumberFormat="1" applyFont="1" applyBorder="1" applyAlignment="1">
      <alignment horizontal="right" vertical="top"/>
    </xf>
    <xf numFmtId="0" fontId="30" fillId="0" borderId="9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6" borderId="19" xfId="4" applyFont="1" applyFill="1" applyBorder="1" applyAlignment="1">
      <alignment horizontal="center"/>
    </xf>
    <xf numFmtId="0" fontId="33" fillId="6" borderId="17" xfId="4" applyFont="1" applyFill="1" applyBorder="1" applyAlignment="1">
      <alignment horizontal="center"/>
    </xf>
    <xf numFmtId="0" fontId="30" fillId="6" borderId="17" xfId="4" applyFont="1" applyFill="1" applyBorder="1" applyAlignment="1">
      <alignment horizontal="left" vertical="center"/>
    </xf>
    <xf numFmtId="0" fontId="34" fillId="6" borderId="17" xfId="4" applyFont="1" applyFill="1" applyBorder="1" applyAlignment="1">
      <alignment horizontal="center"/>
    </xf>
    <xf numFmtId="0" fontId="32" fillId="6" borderId="17" xfId="4" applyFill="1" applyBorder="1" applyAlignment="1">
      <alignment horizontal="center"/>
    </xf>
    <xf numFmtId="0" fontId="32" fillId="6" borderId="18" xfId="4" applyFill="1" applyBorder="1" applyAlignment="1">
      <alignment horizontal="center"/>
    </xf>
    <xf numFmtId="3" fontId="2" fillId="7" borderId="9" xfId="5" applyNumberFormat="1" applyFont="1" applyFill="1" applyBorder="1" applyAlignment="1">
      <alignment vertical="top" wrapText="1"/>
    </xf>
    <xf numFmtId="0" fontId="2" fillId="7" borderId="9" xfId="5" applyFont="1" applyFill="1" applyBorder="1" applyAlignment="1">
      <alignment horizontal="center" vertical="top"/>
    </xf>
    <xf numFmtId="3" fontId="28" fillId="7" borderId="9" xfId="5" applyNumberFormat="1" applyFont="1" applyFill="1" applyBorder="1" applyAlignment="1">
      <alignment horizontal="center" vertical="top"/>
    </xf>
    <xf numFmtId="4" fontId="28" fillId="7" borderId="9" xfId="5" applyNumberFormat="1" applyFont="1" applyFill="1" applyBorder="1" applyAlignment="1">
      <alignment vertical="top"/>
    </xf>
    <xf numFmtId="4" fontId="27" fillId="0" borderId="9" xfId="0" applyNumberFormat="1" applyFont="1" applyBorder="1" applyAlignment="1">
      <alignment horizontal="right" vertical="top"/>
    </xf>
    <xf numFmtId="3" fontId="2" fillId="0" borderId="9" xfId="5" applyNumberFormat="1" applyFont="1" applyBorder="1" applyAlignment="1">
      <alignment vertical="top" wrapText="1"/>
    </xf>
    <xf numFmtId="0" fontId="2" fillId="0" borderId="9" xfId="5" applyFont="1" applyBorder="1" applyAlignment="1">
      <alignment horizontal="center" vertical="top" wrapText="1"/>
    </xf>
    <xf numFmtId="3" fontId="28" fillId="0" borderId="9" xfId="5" applyNumberFormat="1" applyFont="1" applyBorder="1" applyAlignment="1">
      <alignment horizontal="center" vertical="top"/>
    </xf>
    <xf numFmtId="4" fontId="28" fillId="0" borderId="9" xfId="5" applyNumberFormat="1" applyFont="1" applyBorder="1" applyAlignment="1">
      <alignment vertical="top"/>
    </xf>
    <xf numFmtId="0" fontId="8" fillId="0" borderId="9" xfId="5" applyFont="1" applyBorder="1" applyAlignment="1">
      <alignment horizontal="center" vertical="top"/>
    </xf>
    <xf numFmtId="0" fontId="36" fillId="0" borderId="9" xfId="0" applyFont="1" applyBorder="1" applyAlignment="1">
      <alignment vertical="top" wrapText="1"/>
    </xf>
    <xf numFmtId="3" fontId="28" fillId="0" borderId="9" xfId="5" applyNumberFormat="1" applyFont="1" applyBorder="1" applyAlignment="1">
      <alignment vertical="top" wrapText="1"/>
    </xf>
    <xf numFmtId="0" fontId="35" fillId="0" borderId="9" xfId="0" applyFont="1" applyBorder="1" applyAlignment="1">
      <alignment horizontal="center" vertical="top" wrapText="1"/>
    </xf>
    <xf numFmtId="0" fontId="8" fillId="7" borderId="9" xfId="5" applyFont="1" applyFill="1" applyBorder="1" applyAlignment="1">
      <alignment horizontal="center" vertical="top"/>
    </xf>
    <xf numFmtId="0" fontId="36" fillId="7" borderId="9" xfId="0" applyFont="1" applyFill="1" applyBorder="1" applyAlignment="1">
      <alignment vertical="top" wrapText="1"/>
    </xf>
    <xf numFmtId="3" fontId="28" fillId="7" borderId="9" xfId="5" applyNumberFormat="1" applyFont="1" applyFill="1" applyBorder="1" applyAlignment="1">
      <alignment vertical="top" wrapText="1"/>
    </xf>
    <xf numFmtId="0" fontId="2" fillId="7" borderId="9" xfId="5" applyFont="1" applyFill="1" applyBorder="1" applyAlignment="1">
      <alignment horizontal="center" vertical="top" wrapText="1"/>
    </xf>
    <xf numFmtId="0" fontId="37" fillId="0" borderId="9" xfId="5" applyFont="1" applyBorder="1" applyAlignment="1">
      <alignment horizontal="center" vertical="top"/>
    </xf>
    <xf numFmtId="0" fontId="31" fillId="0" borderId="9" xfId="5" applyFont="1" applyBorder="1" applyAlignment="1">
      <alignment vertical="top" wrapText="1"/>
    </xf>
    <xf numFmtId="3" fontId="2" fillId="0" borderId="9" xfId="5" applyNumberFormat="1" applyFont="1" applyBorder="1" applyAlignment="1">
      <alignment vertical="top"/>
    </xf>
    <xf numFmtId="0" fontId="2" fillId="0" borderId="9" xfId="5" applyFont="1" applyBorder="1" applyAlignment="1">
      <alignment horizontal="center" vertical="top"/>
    </xf>
    <xf numFmtId="9" fontId="28" fillId="0" borderId="9" xfId="5" applyNumberFormat="1" applyFont="1" applyBorder="1" applyAlignment="1">
      <alignment vertical="top"/>
    </xf>
    <xf numFmtId="2" fontId="28" fillId="0" borderId="9" xfId="5" applyNumberFormat="1" applyFont="1" applyBorder="1" applyAlignment="1">
      <alignment horizontal="center" vertical="top"/>
    </xf>
    <xf numFmtId="2" fontId="28" fillId="0" borderId="9" xfId="5" applyNumberFormat="1" applyFont="1" applyBorder="1" applyAlignment="1">
      <alignment vertical="top"/>
    </xf>
    <xf numFmtId="4" fontId="6" fillId="0" borderId="9" xfId="5" applyNumberFormat="1" applyFont="1" applyBorder="1" applyAlignment="1">
      <alignment vertical="top" wrapText="1"/>
    </xf>
    <xf numFmtId="2" fontId="28" fillId="0" borderId="9" xfId="5" applyNumberFormat="1" applyFont="1" applyBorder="1" applyAlignment="1">
      <alignment horizontal="center" vertical="top" wrapText="1"/>
    </xf>
    <xf numFmtId="2" fontId="28" fillId="0" borderId="9" xfId="5" applyNumberFormat="1" applyFont="1" applyBorder="1" applyAlignment="1">
      <alignment vertical="top" wrapText="1"/>
    </xf>
    <xf numFmtId="166" fontId="7" fillId="0" borderId="9" xfId="0" applyNumberFormat="1" applyFont="1" applyBorder="1" applyAlignment="1">
      <alignment horizontal="right" vertical="center"/>
    </xf>
    <xf numFmtId="0" fontId="2" fillId="0" borderId="9" xfId="5" applyFont="1" applyBorder="1" applyAlignment="1">
      <alignment vertical="top" wrapText="1"/>
    </xf>
    <xf numFmtId="2" fontId="2" fillId="0" borderId="9" xfId="5" applyNumberFormat="1" applyFont="1" applyBorder="1" applyAlignment="1">
      <alignment horizontal="center" vertical="top" wrapText="1"/>
    </xf>
    <xf numFmtId="0" fontId="38" fillId="4" borderId="9" xfId="5" applyFont="1" applyFill="1" applyBorder="1" applyAlignment="1">
      <alignment vertical="top"/>
    </xf>
    <xf numFmtId="0" fontId="39" fillId="4" borderId="9" xfId="0" applyFont="1" applyFill="1" applyBorder="1" applyAlignment="1">
      <alignment vertical="top"/>
    </xf>
    <xf numFmtId="3" fontId="31" fillId="4" borderId="9" xfId="5" applyNumberFormat="1" applyFont="1" applyFill="1" applyBorder="1" applyAlignment="1">
      <alignment vertical="top"/>
    </xf>
    <xf numFmtId="0" fontId="31" fillId="4" borderId="9" xfId="5" applyFont="1" applyFill="1" applyBorder="1" applyAlignment="1">
      <alignment horizontal="center" vertical="top"/>
    </xf>
    <xf numFmtId="2" fontId="31" fillId="4" borderId="9" xfId="5" applyNumberFormat="1" applyFont="1" applyFill="1" applyBorder="1" applyAlignment="1">
      <alignment vertical="top"/>
    </xf>
    <xf numFmtId="2" fontId="38" fillId="4" borderId="9" xfId="5" applyNumberFormat="1" applyFont="1" applyFill="1" applyBorder="1" applyAlignment="1">
      <alignment vertical="top"/>
    </xf>
    <xf numFmtId="0" fontId="38" fillId="0" borderId="9" xfId="5" applyFont="1" applyBorder="1" applyAlignment="1">
      <alignment vertical="top"/>
    </xf>
    <xf numFmtId="0" fontId="39" fillId="0" borderId="9" xfId="0" applyFont="1" applyBorder="1" applyAlignment="1">
      <alignment vertical="top"/>
    </xf>
    <xf numFmtId="3" fontId="31" fillId="0" borderId="9" xfId="5" applyNumberFormat="1" applyFont="1" applyBorder="1" applyAlignment="1">
      <alignment vertical="top"/>
    </xf>
    <xf numFmtId="0" fontId="31" fillId="0" borderId="9" xfId="5" applyFont="1" applyBorder="1" applyAlignment="1">
      <alignment horizontal="center" vertical="top"/>
    </xf>
    <xf numFmtId="2" fontId="31" fillId="0" borderId="9" xfId="5" applyNumberFormat="1" applyFont="1" applyBorder="1" applyAlignment="1">
      <alignment vertical="top"/>
    </xf>
    <xf numFmtId="0" fontId="11" fillId="0" borderId="9" xfId="0" applyFont="1" applyBorder="1"/>
    <xf numFmtId="0" fontId="30" fillId="6" borderId="9" xfId="4" applyFont="1" applyFill="1" applyBorder="1" applyAlignment="1">
      <alignment horizontal="center" vertical="top"/>
    </xf>
    <xf numFmtId="0" fontId="33" fillId="6" borderId="9" xfId="4" applyFont="1" applyFill="1" applyBorder="1" applyAlignment="1">
      <alignment horizontal="center" vertical="top"/>
    </xf>
    <xf numFmtId="0" fontId="30" fillId="6" borderId="9" xfId="4" applyFont="1" applyFill="1" applyBorder="1" applyAlignment="1">
      <alignment horizontal="left" vertical="top"/>
    </xf>
    <xf numFmtId="0" fontId="34" fillId="6" borderId="9" xfId="4" applyFont="1" applyFill="1" applyBorder="1" applyAlignment="1">
      <alignment horizontal="center" vertical="top"/>
    </xf>
    <xf numFmtId="0" fontId="32" fillId="6" borderId="9" xfId="4" applyFill="1" applyBorder="1" applyAlignment="1">
      <alignment horizontal="center" vertical="top"/>
    </xf>
    <xf numFmtId="0" fontId="25" fillId="0" borderId="9" xfId="5" applyFont="1" applyBorder="1" applyAlignment="1">
      <alignment horizontal="center" vertical="top" wrapText="1"/>
    </xf>
    <xf numFmtId="0" fontId="34" fillId="0" borderId="9" xfId="0" applyFont="1" applyBorder="1" applyAlignment="1">
      <alignment horizontal="center" vertical="top"/>
    </xf>
    <xf numFmtId="0" fontId="6" fillId="0" borderId="9" xfId="5" applyFont="1" applyBorder="1" applyAlignment="1">
      <alignment horizontal="center" vertical="top"/>
    </xf>
    <xf numFmtId="2" fontId="28" fillId="0" borderId="9" xfId="5" applyNumberFormat="1" applyFont="1" applyBorder="1" applyAlignment="1">
      <alignment horizontal="right" vertical="top" wrapText="1"/>
    </xf>
    <xf numFmtId="4" fontId="42" fillId="0" borderId="9" xfId="5" applyNumberFormat="1" applyFont="1" applyBorder="1" applyAlignment="1">
      <alignment vertical="top"/>
    </xf>
    <xf numFmtId="3" fontId="28" fillId="0" borderId="9" xfId="5" applyNumberFormat="1" applyFont="1" applyBorder="1" applyAlignment="1">
      <alignment vertical="top"/>
    </xf>
    <xf numFmtId="0" fontId="28" fillId="0" borderId="9" xfId="5" applyFont="1" applyBorder="1" applyAlignment="1">
      <alignment horizontal="center" vertical="top" wrapText="1"/>
    </xf>
    <xf numFmtId="0" fontId="2" fillId="0" borderId="9" xfId="5" applyFont="1" applyBorder="1" applyAlignment="1">
      <alignment vertical="top"/>
    </xf>
    <xf numFmtId="0" fontId="40" fillId="0" borderId="9" xfId="5" applyFont="1" applyBorder="1" applyAlignment="1">
      <alignment horizontal="center" vertical="top"/>
    </xf>
    <xf numFmtId="0" fontId="8" fillId="0" borderId="9" xfId="5" applyFont="1" applyBorder="1" applyAlignment="1">
      <alignment horizontal="center" vertical="top" wrapText="1"/>
    </xf>
    <xf numFmtId="4" fontId="43" fillId="0" borderId="9" xfId="5" applyNumberFormat="1" applyFont="1" applyBorder="1" applyAlignment="1">
      <alignment vertical="top"/>
    </xf>
    <xf numFmtId="4" fontId="30" fillId="0" borderId="22" xfId="0" applyNumberFormat="1" applyFont="1" applyBorder="1"/>
    <xf numFmtId="4" fontId="30" fillId="0" borderId="5" xfId="0" applyNumberFormat="1" applyFont="1" applyBorder="1"/>
    <xf numFmtId="4" fontId="30" fillId="0" borderId="26" xfId="0" applyNumberFormat="1" applyFont="1" applyBorder="1"/>
    <xf numFmtId="4" fontId="28" fillId="7" borderId="5" xfId="5" applyNumberFormat="1" applyFont="1" applyFill="1" applyBorder="1" applyAlignment="1">
      <alignment vertical="top"/>
    </xf>
    <xf numFmtId="4" fontId="28" fillId="0" borderId="5" xfId="5" applyNumberFormat="1" applyFont="1" applyBorder="1" applyAlignment="1">
      <alignment vertical="top"/>
    </xf>
    <xf numFmtId="2" fontId="28" fillId="0" borderId="5" xfId="5" applyNumberFormat="1" applyFont="1" applyBorder="1" applyAlignment="1">
      <alignment horizontal="center" vertical="top"/>
    </xf>
    <xf numFmtId="2" fontId="28" fillId="0" borderId="5" xfId="5" applyNumberFormat="1" applyFont="1" applyBorder="1" applyAlignment="1">
      <alignment horizontal="center" vertical="top" wrapText="1"/>
    </xf>
    <xf numFmtId="2" fontId="28" fillId="0" borderId="5" xfId="5" applyNumberFormat="1" applyFont="1" applyBorder="1" applyAlignment="1">
      <alignment vertical="top" wrapText="1"/>
    </xf>
    <xf numFmtId="2" fontId="38" fillId="4" borderId="5" xfId="5" applyNumberFormat="1" applyFont="1" applyFill="1" applyBorder="1" applyAlignment="1">
      <alignment vertical="top"/>
    </xf>
    <xf numFmtId="2" fontId="38" fillId="0" borderId="5" xfId="5" applyNumberFormat="1" applyFont="1" applyBorder="1" applyAlignment="1">
      <alignment vertical="top"/>
    </xf>
    <xf numFmtId="0" fontId="32" fillId="6" borderId="5" xfId="4" applyFill="1" applyBorder="1" applyAlignment="1">
      <alignment horizontal="center" vertical="top"/>
    </xf>
    <xf numFmtId="2" fontId="28" fillId="0" borderId="5" xfId="5" applyNumberFormat="1" applyFont="1" applyBorder="1" applyAlignment="1">
      <alignment horizontal="right" vertical="top" wrapText="1"/>
    </xf>
    <xf numFmtId="0" fontId="34" fillId="6" borderId="19" xfId="4" applyFont="1" applyFill="1" applyBorder="1" applyAlignment="1">
      <alignment horizontal="center"/>
    </xf>
    <xf numFmtId="4" fontId="27" fillId="0" borderId="6" xfId="0" applyNumberFormat="1" applyFont="1" applyBorder="1" applyAlignment="1">
      <alignment horizontal="right" vertical="top"/>
    </xf>
    <xf numFmtId="9" fontId="28" fillId="0" borderId="6" xfId="5" applyNumberFormat="1" applyFont="1" applyBorder="1" applyAlignment="1">
      <alignment vertical="top"/>
    </xf>
    <xf numFmtId="2" fontId="31" fillId="4" borderId="6" xfId="5" applyNumberFormat="1" applyFont="1" applyFill="1" applyBorder="1" applyAlignment="1">
      <alignment vertical="top"/>
    </xf>
    <xf numFmtId="0" fontId="11" fillId="0" borderId="6" xfId="0" applyFont="1" applyBorder="1"/>
    <xf numFmtId="0" fontId="32" fillId="6" borderId="6" xfId="4" applyFill="1" applyBorder="1" applyAlignment="1">
      <alignment horizontal="center" vertical="top"/>
    </xf>
    <xf numFmtId="0" fontId="22" fillId="0" borderId="3" xfId="0" applyFont="1" applyBorder="1" applyAlignment="1">
      <alignment horizontal="left"/>
    </xf>
    <xf numFmtId="39" fontId="23" fillId="0" borderId="29" xfId="0" applyNumberFormat="1" applyFont="1" applyBorder="1" applyAlignment="1">
      <alignment horizontal="right"/>
    </xf>
    <xf numFmtId="0" fontId="33" fillId="6" borderId="37" xfId="4" applyFont="1" applyFill="1" applyBorder="1" applyAlignment="1">
      <alignment horizontal="center"/>
    </xf>
    <xf numFmtId="0" fontId="32" fillId="6" borderId="39" xfId="4" applyFill="1" applyBorder="1" applyAlignment="1">
      <alignment horizontal="center"/>
    </xf>
    <xf numFmtId="0" fontId="34" fillId="6" borderId="40" xfId="4" applyFont="1" applyFill="1" applyBorder="1" applyAlignment="1">
      <alignment horizontal="center"/>
    </xf>
    <xf numFmtId="0" fontId="32" fillId="6" borderId="41" xfId="4" applyFill="1" applyBorder="1" applyAlignment="1">
      <alignment horizontal="center"/>
    </xf>
    <xf numFmtId="4" fontId="27" fillId="0" borderId="7" xfId="0" applyNumberFormat="1" applyFont="1" applyBorder="1" applyAlignment="1">
      <alignment horizontal="right" vertical="top"/>
    </xf>
    <xf numFmtId="9" fontId="28" fillId="0" borderId="4" xfId="5" applyNumberFormat="1" applyFont="1" applyBorder="1" applyAlignment="1">
      <alignment vertical="top"/>
    </xf>
    <xf numFmtId="2" fontId="28" fillId="0" borderId="7" xfId="5" applyNumberFormat="1" applyFont="1" applyBorder="1" applyAlignment="1">
      <alignment horizontal="center" vertical="top"/>
    </xf>
    <xf numFmtId="2" fontId="28" fillId="0" borderId="7" xfId="5" applyNumberFormat="1" applyFont="1" applyBorder="1" applyAlignment="1">
      <alignment vertical="top" wrapText="1"/>
    </xf>
    <xf numFmtId="2" fontId="31" fillId="4" borderId="4" xfId="5" applyNumberFormat="1" applyFont="1" applyFill="1" applyBorder="1" applyAlignment="1">
      <alignment vertical="top"/>
    </xf>
    <xf numFmtId="2" fontId="38" fillId="4" borderId="7" xfId="5" applyNumberFormat="1" applyFont="1" applyFill="1" applyBorder="1" applyAlignment="1">
      <alignment vertical="top"/>
    </xf>
    <xf numFmtId="0" fontId="11" fillId="0" borderId="4" xfId="0" applyFont="1" applyBorder="1"/>
    <xf numFmtId="0" fontId="11" fillId="0" borderId="7" xfId="0" applyFont="1" applyBorder="1"/>
    <xf numFmtId="0" fontId="32" fillId="6" borderId="4" xfId="4" applyFill="1" applyBorder="1" applyAlignment="1">
      <alignment horizontal="center" vertical="top"/>
    </xf>
    <xf numFmtId="0" fontId="32" fillId="6" borderId="7" xfId="4" applyFill="1" applyBorder="1" applyAlignment="1">
      <alignment horizontal="center" vertical="top"/>
    </xf>
    <xf numFmtId="2" fontId="28" fillId="0" borderId="7" xfId="5" applyNumberFormat="1" applyFont="1" applyBorder="1" applyAlignment="1">
      <alignment horizontal="right" vertical="top" wrapText="1"/>
    </xf>
    <xf numFmtId="0" fontId="22" fillId="4" borderId="3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39" fontId="23" fillId="4" borderId="29" xfId="0" applyNumberFormat="1" applyFont="1" applyFill="1" applyBorder="1" applyAlignment="1">
      <alignment horizontal="right"/>
    </xf>
    <xf numFmtId="0" fontId="34" fillId="0" borderId="0" xfId="0" applyFont="1" applyProtection="1">
      <protection locked="0"/>
    </xf>
    <xf numFmtId="0" fontId="44" fillId="0" borderId="0" xfId="0" applyFont="1" applyProtection="1">
      <protection locked="0"/>
    </xf>
    <xf numFmtId="0" fontId="44" fillId="0" borderId="0" xfId="0" applyFont="1" applyAlignment="1" applyProtection="1">
      <alignment horizontal="center"/>
      <protection locked="0"/>
    </xf>
    <xf numFmtId="4" fontId="34" fillId="0" borderId="0" xfId="0" applyNumberFormat="1" applyFont="1" applyProtection="1">
      <protection locked="0"/>
    </xf>
    <xf numFmtId="0" fontId="47" fillId="0" borderId="49" xfId="0" applyFont="1" applyBorder="1" applyAlignment="1" applyProtection="1">
      <alignment horizontal="center" vertical="top"/>
      <protection locked="0"/>
    </xf>
    <xf numFmtId="4" fontId="44" fillId="0" borderId="50" xfId="0" applyNumberFormat="1" applyFont="1" applyBorder="1" applyAlignment="1" applyProtection="1">
      <alignment vertical="top"/>
      <protection locked="0"/>
    </xf>
    <xf numFmtId="4" fontId="44" fillId="0" borderId="49" xfId="0" applyNumberFormat="1" applyFont="1" applyBorder="1" applyAlignment="1" applyProtection="1">
      <alignment vertical="top"/>
      <protection locked="0"/>
    </xf>
    <xf numFmtId="4" fontId="34" fillId="0" borderId="50" xfId="0" applyNumberFormat="1" applyFont="1" applyBorder="1" applyAlignment="1" applyProtection="1">
      <alignment vertical="top"/>
      <protection locked="0"/>
    </xf>
    <xf numFmtId="4" fontId="34" fillId="0" borderId="49" xfId="0" applyNumberFormat="1" applyFont="1" applyBorder="1" applyAlignment="1" applyProtection="1">
      <alignment vertical="top"/>
      <protection locked="0"/>
    </xf>
    <xf numFmtId="4" fontId="44" fillId="0" borderId="58" xfId="0" applyNumberFormat="1" applyFont="1" applyBorder="1" applyAlignment="1" applyProtection="1">
      <alignment vertical="top"/>
      <protection locked="0"/>
    </xf>
    <xf numFmtId="0" fontId="47" fillId="0" borderId="61" xfId="0" applyFont="1" applyBorder="1" applyAlignment="1" applyProtection="1">
      <alignment horizontal="center" vertical="top"/>
      <protection locked="0"/>
    </xf>
    <xf numFmtId="0" fontId="63" fillId="0" borderId="0" xfId="0" applyFont="1" applyAlignment="1" applyProtection="1">
      <alignment horizontal="center"/>
      <protection locked="0"/>
    </xf>
    <xf numFmtId="0" fontId="63" fillId="0" borderId="0" xfId="0" applyFont="1" applyAlignment="1" applyProtection="1">
      <alignment horizontal="left"/>
      <protection locked="0"/>
    </xf>
    <xf numFmtId="164" fontId="61" fillId="0" borderId="0" xfId="0" applyNumberFormat="1" applyFont="1" applyAlignment="1">
      <alignment vertical="top"/>
    </xf>
    <xf numFmtId="0" fontId="44" fillId="0" borderId="0" xfId="0" applyFont="1" applyAlignment="1" applyProtection="1">
      <alignment horizontal="right"/>
      <protection locked="0"/>
    </xf>
    <xf numFmtId="168" fontId="37" fillId="0" borderId="0" xfId="0" applyNumberFormat="1" applyFont="1" applyProtection="1">
      <protection locked="0"/>
    </xf>
    <xf numFmtId="3" fontId="44" fillId="0" borderId="0" xfId="0" applyNumberFormat="1" applyFont="1" applyAlignment="1" applyProtection="1">
      <alignment horizontal="right"/>
      <protection locked="0"/>
    </xf>
    <xf numFmtId="169" fontId="45" fillId="0" borderId="0" xfId="0" applyNumberFormat="1" applyFont="1" applyAlignment="1" applyProtection="1">
      <alignment horizontal="center"/>
      <protection locked="0"/>
    </xf>
    <xf numFmtId="4" fontId="60" fillId="0" borderId="0" xfId="0" applyNumberFormat="1" applyFont="1" applyProtection="1">
      <protection locked="0"/>
    </xf>
    <xf numFmtId="0" fontId="47" fillId="0" borderId="55" xfId="0" applyFont="1" applyBorder="1" applyAlignment="1" applyProtection="1">
      <alignment horizontal="center" vertical="top"/>
      <protection locked="0"/>
    </xf>
    <xf numFmtId="0" fontId="48" fillId="0" borderId="1" xfId="0" applyFont="1" applyBorder="1" applyAlignment="1" applyProtection="1">
      <alignment horizontal="left" vertical="top"/>
      <protection locked="0"/>
    </xf>
    <xf numFmtId="169" fontId="48" fillId="0" borderId="1" xfId="0" applyNumberFormat="1" applyFont="1" applyBorder="1" applyAlignment="1" applyProtection="1">
      <alignment horizontal="left" vertical="top"/>
      <protection locked="0"/>
    </xf>
    <xf numFmtId="0" fontId="48" fillId="0" borderId="51" xfId="0" applyFont="1" applyBorder="1" applyAlignment="1" applyProtection="1">
      <alignment horizontal="center" vertical="top"/>
      <protection locked="0"/>
    </xf>
    <xf numFmtId="4" fontId="44" fillId="0" borderId="51" xfId="0" applyNumberFormat="1" applyFont="1" applyBorder="1" applyAlignment="1" applyProtection="1">
      <alignment vertical="top"/>
      <protection locked="0"/>
    </xf>
    <xf numFmtId="4" fontId="44" fillId="0" borderId="52" xfId="0" applyNumberFormat="1" applyFont="1" applyBorder="1" applyAlignment="1" applyProtection="1">
      <alignment vertical="top"/>
      <protection locked="0"/>
    </xf>
    <xf numFmtId="0" fontId="48" fillId="0" borderId="0" xfId="0" applyFont="1" applyAlignment="1" applyProtection="1">
      <alignment horizontal="left" vertical="top"/>
      <protection locked="0"/>
    </xf>
    <xf numFmtId="169" fontId="48" fillId="0" borderId="0" xfId="0" applyNumberFormat="1" applyFont="1" applyAlignment="1" applyProtection="1">
      <alignment horizontal="left" vertical="top"/>
      <protection locked="0"/>
    </xf>
    <xf numFmtId="9" fontId="48" fillId="0" borderId="50" xfId="0" applyNumberFormat="1" applyFont="1" applyBorder="1" applyAlignment="1" applyProtection="1">
      <alignment horizontal="center" vertical="top"/>
      <protection locked="0"/>
    </xf>
    <xf numFmtId="0" fontId="34" fillId="0" borderId="50" xfId="0" applyFont="1" applyBorder="1" applyAlignment="1" applyProtection="1">
      <alignment horizontal="center" vertical="top"/>
      <protection locked="0"/>
    </xf>
    <xf numFmtId="4" fontId="34" fillId="0" borderId="49" xfId="0" applyNumberFormat="1" applyFont="1" applyBorder="1" applyAlignment="1" applyProtection="1">
      <alignment horizontal="right" vertical="top"/>
      <protection locked="0"/>
    </xf>
    <xf numFmtId="0" fontId="49" fillId="0" borderId="56" xfId="0" applyFont="1" applyBorder="1" applyAlignment="1" applyProtection="1">
      <alignment vertical="top"/>
      <protection locked="0"/>
    </xf>
    <xf numFmtId="0" fontId="48" fillId="0" borderId="56" xfId="0" applyFont="1" applyBorder="1" applyAlignment="1" applyProtection="1">
      <alignment horizontal="left" vertical="top"/>
      <protection locked="0"/>
    </xf>
    <xf numFmtId="169" fontId="48" fillId="0" borderId="56" xfId="0" applyNumberFormat="1" applyFont="1" applyBorder="1" applyAlignment="1" applyProtection="1">
      <alignment horizontal="left" vertical="top"/>
      <protection locked="0"/>
    </xf>
    <xf numFmtId="0" fontId="48" fillId="0" borderId="54" xfId="0" applyFont="1" applyBorder="1" applyAlignment="1" applyProtection="1">
      <alignment horizontal="center" vertical="top"/>
      <protection locked="0"/>
    </xf>
    <xf numFmtId="0" fontId="44" fillId="0" borderId="53" xfId="0" applyFont="1" applyBorder="1" applyAlignment="1" applyProtection="1">
      <alignment vertical="top"/>
      <protection locked="0"/>
    </xf>
    <xf numFmtId="4" fontId="33" fillId="0" borderId="54" xfId="0" applyNumberFormat="1" applyFont="1" applyBorder="1" applyAlignment="1" applyProtection="1">
      <alignment vertical="top"/>
      <protection locked="0"/>
    </xf>
    <xf numFmtId="0" fontId="33" fillId="0" borderId="53" xfId="0" applyFont="1" applyBorder="1" applyAlignment="1" applyProtection="1">
      <alignment vertical="top"/>
      <protection locked="0"/>
    </xf>
    <xf numFmtId="0" fontId="49" fillId="0" borderId="53" xfId="0" applyFont="1" applyBorder="1" applyAlignment="1" applyProtection="1">
      <alignment vertical="top"/>
      <protection locked="0"/>
    </xf>
    <xf numFmtId="0" fontId="48" fillId="0" borderId="53" xfId="0" applyFont="1" applyBorder="1" applyAlignment="1" applyProtection="1">
      <alignment horizontal="right" vertical="top"/>
      <protection locked="0"/>
    </xf>
    <xf numFmtId="169" fontId="49" fillId="0" borderId="53" xfId="0" applyNumberFormat="1" applyFont="1" applyBorder="1" applyAlignment="1" applyProtection="1">
      <alignment horizontal="left" vertical="top"/>
      <protection locked="0"/>
    </xf>
    <xf numFmtId="169" fontId="48" fillId="0" borderId="53" xfId="0" applyNumberFormat="1" applyFont="1" applyBorder="1" applyAlignment="1" applyProtection="1">
      <alignment horizontal="left" vertical="top"/>
      <protection locked="0"/>
    </xf>
    <xf numFmtId="0" fontId="48" fillId="0" borderId="53" xfId="0" applyFont="1" applyBorder="1" applyAlignment="1" applyProtection="1">
      <alignment horizontal="center" vertical="top"/>
      <protection locked="0"/>
    </xf>
    <xf numFmtId="0" fontId="34" fillId="0" borderId="51" xfId="0" applyFont="1" applyBorder="1" applyAlignment="1" applyProtection="1">
      <alignment vertical="top"/>
      <protection locked="0"/>
    </xf>
    <xf numFmtId="4" fontId="34" fillId="0" borderId="51" xfId="0" applyNumberFormat="1" applyFont="1" applyBorder="1" applyAlignment="1" applyProtection="1">
      <alignment vertical="top"/>
      <protection locked="0"/>
    </xf>
    <xf numFmtId="4" fontId="34" fillId="0" borderId="52" xfId="0" applyNumberFormat="1" applyFont="1" applyBorder="1" applyAlignment="1" applyProtection="1">
      <alignment vertical="top"/>
      <protection locked="0"/>
    </xf>
    <xf numFmtId="4" fontId="33" fillId="0" borderId="55" xfId="0" applyNumberFormat="1" applyFont="1" applyBorder="1" applyAlignment="1" applyProtection="1">
      <alignment vertical="top"/>
      <protection locked="0"/>
    </xf>
    <xf numFmtId="4" fontId="51" fillId="8" borderId="44" xfId="0" applyNumberFormat="1" applyFont="1" applyFill="1" applyBorder="1" applyAlignment="1" applyProtection="1">
      <alignment horizontal="left" vertical="top"/>
      <protection locked="0"/>
    </xf>
    <xf numFmtId="0" fontId="33" fillId="0" borderId="46" xfId="0" applyFont="1" applyBorder="1" applyAlignment="1" applyProtection="1">
      <alignment horizontal="center" vertical="top"/>
      <protection locked="0"/>
    </xf>
    <xf numFmtId="0" fontId="33" fillId="0" borderId="47" xfId="0" applyFont="1" applyBorder="1" applyAlignment="1" applyProtection="1">
      <alignment horizontal="center"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33" fillId="0" borderId="0" xfId="0" applyFont="1" applyAlignment="1" applyProtection="1">
      <alignment horizontal="center" vertical="top" wrapText="1"/>
      <protection locked="0"/>
    </xf>
    <xf numFmtId="169" fontId="49" fillId="0" borderId="44" xfId="0" applyNumberFormat="1" applyFont="1" applyBorder="1" applyAlignment="1" applyProtection="1">
      <alignment horizontal="left" vertical="top"/>
      <protection locked="0"/>
    </xf>
    <xf numFmtId="169" fontId="48" fillId="0" borderId="44" xfId="0" applyNumberFormat="1" applyFont="1" applyBorder="1" applyAlignment="1" applyProtection="1">
      <alignment horizontal="left" vertical="top"/>
      <protection locked="0"/>
    </xf>
    <xf numFmtId="4" fontId="46" fillId="8" borderId="44" xfId="0" applyNumberFormat="1" applyFont="1" applyFill="1" applyBorder="1" applyAlignment="1" applyProtection="1">
      <alignment horizontal="left" vertical="top"/>
      <protection locked="0"/>
    </xf>
    <xf numFmtId="0" fontId="46" fillId="8" borderId="44" xfId="0" applyFont="1" applyFill="1" applyBorder="1" applyAlignment="1" applyProtection="1">
      <alignment horizontal="center" vertical="top"/>
      <protection locked="0"/>
    </xf>
    <xf numFmtId="0" fontId="46" fillId="8" borderId="45" xfId="0" applyFont="1" applyFill="1" applyBorder="1" applyAlignment="1" applyProtection="1">
      <alignment horizontal="center" vertical="top"/>
      <protection locked="0"/>
    </xf>
    <xf numFmtId="0" fontId="48" fillId="0" borderId="58" xfId="0" applyFont="1" applyBorder="1" applyAlignment="1" applyProtection="1">
      <alignment horizontal="center" vertical="top"/>
      <protection locked="0"/>
    </xf>
    <xf numFmtId="4" fontId="34" fillId="0" borderId="58" xfId="0" applyNumberFormat="1" applyFont="1" applyBorder="1" applyAlignment="1" applyProtection="1">
      <alignment vertical="top"/>
      <protection locked="0"/>
    </xf>
    <xf numFmtId="4" fontId="34" fillId="0" borderId="57" xfId="0" applyNumberFormat="1" applyFont="1" applyBorder="1" applyAlignment="1" applyProtection="1">
      <alignment vertical="top"/>
      <protection locked="0"/>
    </xf>
    <xf numFmtId="0" fontId="49" fillId="0" borderId="44" xfId="0" applyFont="1" applyBorder="1" applyAlignment="1" applyProtection="1">
      <alignment vertical="top"/>
      <protection locked="0"/>
    </xf>
    <xf numFmtId="0" fontId="55" fillId="0" borderId="56" xfId="0" applyFont="1" applyBorder="1" applyAlignment="1" applyProtection="1">
      <alignment vertical="top"/>
      <protection locked="0"/>
    </xf>
    <xf numFmtId="0" fontId="56" fillId="0" borderId="0" xfId="0" applyFont="1" applyAlignment="1" applyProtection="1">
      <alignment horizontal="left" vertical="top"/>
      <protection locked="0"/>
    </xf>
    <xf numFmtId="169" fontId="56" fillId="0" borderId="0" xfId="0" applyNumberFormat="1" applyFont="1" applyAlignment="1" applyProtection="1">
      <alignment horizontal="left" vertical="top"/>
      <protection locked="0"/>
    </xf>
    <xf numFmtId="0" fontId="47" fillId="0" borderId="0" xfId="0" applyFont="1" applyAlignment="1" applyProtection="1">
      <alignment horizontal="center" vertical="top"/>
      <protection locked="0"/>
    </xf>
    <xf numFmtId="0" fontId="56" fillId="0" borderId="56" xfId="0" applyFont="1" applyBorder="1" applyAlignment="1" applyProtection="1">
      <alignment horizontal="right" vertical="top"/>
      <protection locked="0"/>
    </xf>
    <xf numFmtId="0" fontId="46" fillId="0" borderId="45" xfId="0" applyFont="1" applyBorder="1" applyAlignment="1" applyProtection="1">
      <alignment horizontal="center" vertical="top"/>
      <protection locked="0"/>
    </xf>
    <xf numFmtId="4" fontId="37" fillId="0" borderId="50" xfId="0" applyNumberFormat="1" applyFont="1" applyBorder="1" applyAlignment="1" applyProtection="1">
      <alignment vertical="top"/>
      <protection locked="0"/>
    </xf>
    <xf numFmtId="0" fontId="52" fillId="0" borderId="2" xfId="0" applyFont="1" applyBorder="1" applyAlignment="1" applyProtection="1">
      <alignment horizontal="left" vertical="top"/>
      <protection locked="0"/>
    </xf>
    <xf numFmtId="0" fontId="44" fillId="0" borderId="0" xfId="0" applyFont="1" applyAlignment="1" applyProtection="1">
      <alignment horizontal="center" vertical="top"/>
      <protection locked="0"/>
    </xf>
    <xf numFmtId="0" fontId="65" fillId="8" borderId="43" xfId="0" applyFont="1" applyFill="1" applyBorder="1" applyAlignment="1" applyProtection="1">
      <alignment vertical="top"/>
      <protection locked="0"/>
    </xf>
    <xf numFmtId="169" fontId="47" fillId="0" borderId="2" xfId="0" applyNumberFormat="1" applyFont="1" applyBorder="1" applyAlignment="1" applyProtection="1">
      <alignment horizontal="center" vertical="top"/>
      <protection locked="0"/>
    </xf>
    <xf numFmtId="169" fontId="47" fillId="0" borderId="2" xfId="0" applyNumberFormat="1" applyFont="1" applyBorder="1" applyAlignment="1" applyProtection="1">
      <alignment horizontal="right" vertical="top"/>
      <protection locked="0"/>
    </xf>
    <xf numFmtId="0" fontId="47" fillId="0" borderId="2" xfId="0" applyFont="1" applyBorder="1" applyAlignment="1" applyProtection="1">
      <alignment horizontal="right" vertical="top"/>
      <protection locked="0"/>
    </xf>
    <xf numFmtId="0" fontId="47" fillId="0" borderId="48" xfId="0" applyFont="1" applyBorder="1" applyAlignment="1" applyProtection="1">
      <alignment vertical="top"/>
      <protection locked="0"/>
    </xf>
    <xf numFmtId="4" fontId="34" fillId="0" borderId="50" xfId="0" applyNumberFormat="1" applyFont="1" applyBorder="1" applyAlignment="1" applyProtection="1">
      <alignment horizontal="center" vertical="top"/>
      <protection locked="0"/>
    </xf>
    <xf numFmtId="4" fontId="33" fillId="0" borderId="53" xfId="0" applyNumberFormat="1" applyFont="1" applyBorder="1" applyAlignment="1" applyProtection="1">
      <alignment vertical="top"/>
      <protection locked="0"/>
    </xf>
    <xf numFmtId="0" fontId="44" fillId="0" borderId="72" xfId="0" applyFont="1" applyBorder="1" applyAlignment="1" applyProtection="1">
      <alignment horizontal="right" vertical="top"/>
      <protection locked="0"/>
    </xf>
    <xf numFmtId="169" fontId="45" fillId="0" borderId="72" xfId="0" applyNumberFormat="1" applyFont="1" applyBorder="1" applyAlignment="1" applyProtection="1">
      <alignment horizontal="center" vertical="top"/>
      <protection locked="0"/>
    </xf>
    <xf numFmtId="0" fontId="34" fillId="0" borderId="72" xfId="0" applyFont="1" applyBorder="1" applyAlignment="1" applyProtection="1">
      <alignment vertical="top"/>
      <protection locked="0"/>
    </xf>
    <xf numFmtId="0" fontId="47" fillId="0" borderId="2" xfId="0" applyFont="1" applyBorder="1" applyAlignment="1" applyProtection="1">
      <alignment horizontal="left" vertical="top"/>
      <protection locked="0"/>
    </xf>
    <xf numFmtId="0" fontId="47" fillId="0" borderId="2" xfId="0" applyFont="1" applyBorder="1" applyAlignment="1" applyProtection="1">
      <alignment horizontal="center" vertical="top"/>
      <protection locked="0"/>
    </xf>
    <xf numFmtId="4" fontId="44" fillId="0" borderId="2" xfId="0" applyNumberFormat="1" applyFont="1" applyBorder="1" applyAlignment="1" applyProtection="1">
      <alignment vertical="top"/>
      <protection locked="0"/>
    </xf>
    <xf numFmtId="4" fontId="34" fillId="0" borderId="55" xfId="0" applyNumberFormat="1" applyFont="1" applyBorder="1" applyAlignment="1" applyProtection="1">
      <alignment vertical="top"/>
      <protection locked="0"/>
    </xf>
    <xf numFmtId="0" fontId="47" fillId="0" borderId="56" xfId="0" applyFont="1" applyBorder="1" applyAlignment="1" applyProtection="1">
      <alignment horizontal="right" vertical="top"/>
      <protection locked="0"/>
    </xf>
    <xf numFmtId="0" fontId="50" fillId="0" borderId="56" xfId="0" applyFont="1" applyBorder="1" applyAlignment="1" applyProtection="1">
      <alignment horizontal="center" vertical="top"/>
      <protection locked="0"/>
    </xf>
    <xf numFmtId="0" fontId="48" fillId="0" borderId="67" xfId="0" applyFont="1" applyBorder="1" applyAlignment="1" applyProtection="1">
      <alignment horizontal="center" vertical="top"/>
      <protection locked="0"/>
    </xf>
    <xf numFmtId="0" fontId="44" fillId="0" borderId="54" xfId="0" applyFont="1" applyBorder="1" applyAlignment="1" applyProtection="1">
      <alignment vertical="top"/>
      <protection locked="0"/>
    </xf>
    <xf numFmtId="0" fontId="47" fillId="0" borderId="29" xfId="0" applyFont="1" applyBorder="1" applyAlignment="1" applyProtection="1">
      <alignment vertical="top"/>
      <protection locked="0"/>
    </xf>
    <xf numFmtId="0" fontId="44" fillId="0" borderId="73" xfId="0" applyFont="1" applyBorder="1" applyAlignment="1" applyProtection="1">
      <alignment vertical="top"/>
      <protection locked="0"/>
    </xf>
    <xf numFmtId="4" fontId="34" fillId="0" borderId="74" xfId="0" applyNumberFormat="1" applyFont="1" applyBorder="1" applyAlignment="1" applyProtection="1">
      <alignment vertical="top"/>
      <protection locked="0"/>
    </xf>
    <xf numFmtId="0" fontId="44" fillId="0" borderId="56" xfId="0" applyFont="1" applyBorder="1" applyAlignment="1" applyProtection="1">
      <alignment horizontal="right" vertical="top"/>
      <protection locked="0"/>
    </xf>
    <xf numFmtId="4" fontId="34" fillId="0" borderId="76" xfId="0" applyNumberFormat="1" applyFont="1" applyBorder="1" applyAlignment="1" applyProtection="1">
      <alignment vertical="top"/>
      <protection locked="0"/>
    </xf>
    <xf numFmtId="0" fontId="47" fillId="0" borderId="52" xfId="0" applyFont="1" applyBorder="1" applyAlignment="1" applyProtection="1">
      <alignment horizontal="center" vertical="top"/>
      <protection locked="0"/>
    </xf>
    <xf numFmtId="4" fontId="37" fillId="0" borderId="58" xfId="0" applyNumberFormat="1" applyFont="1" applyBorder="1" applyAlignment="1" applyProtection="1">
      <alignment vertical="top"/>
      <protection locked="0"/>
    </xf>
    <xf numFmtId="4" fontId="37" fillId="0" borderId="54" xfId="0" applyNumberFormat="1" applyFont="1" applyBorder="1" applyAlignment="1" applyProtection="1">
      <alignment vertical="top"/>
      <protection locked="0"/>
    </xf>
    <xf numFmtId="9" fontId="44" fillId="0" borderId="72" xfId="0" applyNumberFormat="1" applyFont="1" applyBorder="1" applyAlignment="1" applyProtection="1">
      <alignment horizontal="right" vertical="top"/>
      <protection locked="0"/>
    </xf>
    <xf numFmtId="0" fontId="34" fillId="0" borderId="73" xfId="0" applyFont="1" applyBorder="1" applyAlignment="1" applyProtection="1">
      <alignment vertical="top"/>
      <protection locked="0"/>
    </xf>
    <xf numFmtId="170" fontId="44" fillId="0" borderId="72" xfId="0" applyNumberFormat="1" applyFont="1" applyBorder="1" applyAlignment="1" applyProtection="1">
      <alignment horizontal="right" vertical="top"/>
      <protection locked="0"/>
    </xf>
    <xf numFmtId="0" fontId="52" fillId="0" borderId="0" xfId="0" applyFont="1" applyAlignment="1" applyProtection="1">
      <alignment horizontal="left" vertical="top"/>
      <protection locked="0"/>
    </xf>
    <xf numFmtId="169" fontId="47" fillId="0" borderId="0" xfId="0" applyNumberFormat="1" applyFont="1" applyAlignment="1" applyProtection="1">
      <alignment horizontal="center" vertical="top"/>
      <protection locked="0"/>
    </xf>
    <xf numFmtId="4" fontId="67" fillId="0" borderId="0" xfId="0" applyNumberFormat="1" applyFont="1" applyAlignment="1">
      <alignment vertical="top"/>
    </xf>
    <xf numFmtId="0" fontId="29" fillId="5" borderId="75" xfId="0" applyFont="1" applyFill="1" applyBorder="1" applyAlignment="1">
      <alignment vertical="top" wrapText="1"/>
    </xf>
    <xf numFmtId="4" fontId="34" fillId="0" borderId="72" xfId="0" applyNumberFormat="1" applyFont="1" applyBorder="1" applyAlignment="1" applyProtection="1">
      <alignment vertical="top"/>
      <protection locked="0"/>
    </xf>
    <xf numFmtId="168" fontId="37" fillId="0" borderId="72" xfId="0" applyNumberFormat="1" applyFont="1" applyBorder="1" applyAlignment="1" applyProtection="1">
      <alignment vertical="top"/>
      <protection locked="0"/>
    </xf>
    <xf numFmtId="0" fontId="34" fillId="0" borderId="71" xfId="0" applyFont="1" applyBorder="1" applyAlignment="1" applyProtection="1">
      <alignment vertical="top"/>
      <protection locked="0"/>
    </xf>
    <xf numFmtId="168" fontId="37" fillId="0" borderId="56" xfId="0" applyNumberFormat="1" applyFont="1" applyBorder="1" applyAlignment="1" applyProtection="1">
      <alignment vertical="top"/>
      <protection locked="0"/>
    </xf>
    <xf numFmtId="0" fontId="65" fillId="0" borderId="45" xfId="0" applyFont="1" applyBorder="1" applyAlignment="1" applyProtection="1">
      <alignment horizontal="center" vertical="top"/>
      <protection locked="0"/>
    </xf>
    <xf numFmtId="0" fontId="65" fillId="0" borderId="46" xfId="0" applyFont="1" applyBorder="1" applyAlignment="1" applyProtection="1">
      <alignment horizontal="center" vertical="top"/>
      <protection locked="0"/>
    </xf>
    <xf numFmtId="0" fontId="65" fillId="0" borderId="47" xfId="0" applyFont="1" applyBorder="1" applyAlignment="1" applyProtection="1">
      <alignment horizontal="center" vertical="top"/>
      <protection locked="0"/>
    </xf>
    <xf numFmtId="0" fontId="34" fillId="0" borderId="48" xfId="0" applyFont="1" applyBorder="1" applyAlignment="1" applyProtection="1">
      <alignment vertical="top"/>
      <protection locked="0"/>
    </xf>
    <xf numFmtId="0" fontId="48" fillId="0" borderId="53" xfId="0" applyFont="1" applyBorder="1" applyAlignment="1" applyProtection="1">
      <alignment horizontal="left" vertical="top"/>
      <protection locked="0"/>
    </xf>
    <xf numFmtId="4" fontId="44" fillId="0" borderId="53" xfId="0" applyNumberFormat="1" applyFont="1" applyBorder="1" applyAlignment="1" applyProtection="1">
      <alignment vertical="top"/>
      <protection locked="0"/>
    </xf>
    <xf numFmtId="0" fontId="51" fillId="0" borderId="44" xfId="0" applyFont="1" applyBorder="1" applyAlignment="1" applyProtection="1">
      <alignment horizontal="right" vertical="top"/>
      <protection locked="0"/>
    </xf>
    <xf numFmtId="0" fontId="49" fillId="0" borderId="53" xfId="0" applyFont="1" applyBorder="1" applyAlignment="1" applyProtection="1">
      <alignment horizontal="left" vertical="top"/>
      <protection locked="0"/>
    </xf>
    <xf numFmtId="0" fontId="49" fillId="0" borderId="53" xfId="0" applyFont="1" applyBorder="1" applyAlignment="1" applyProtection="1">
      <alignment horizontal="right" vertical="top"/>
      <protection locked="0"/>
    </xf>
    <xf numFmtId="0" fontId="47" fillId="0" borderId="59" xfId="0" applyFont="1" applyBorder="1" applyAlignment="1" applyProtection="1">
      <alignment vertical="top"/>
      <protection locked="0"/>
    </xf>
    <xf numFmtId="0" fontId="47" fillId="0" borderId="69" xfId="0" applyFont="1" applyBorder="1" applyAlignment="1" applyProtection="1">
      <alignment horizontal="center" vertical="top"/>
      <protection locked="0"/>
    </xf>
    <xf numFmtId="0" fontId="10" fillId="4" borderId="9" xfId="0" applyFont="1" applyFill="1" applyBorder="1" applyAlignment="1">
      <alignment vertical="center" wrapText="1"/>
    </xf>
    <xf numFmtId="4" fontId="26" fillId="4" borderId="9" xfId="0" applyNumberFormat="1" applyFont="1" applyFill="1" applyBorder="1" applyAlignment="1">
      <alignment vertical="center"/>
    </xf>
    <xf numFmtId="0" fontId="10" fillId="4" borderId="70" xfId="0" applyFont="1" applyFill="1" applyBorder="1" applyAlignment="1">
      <alignment vertical="center" wrapText="1"/>
    </xf>
    <xf numFmtId="4" fontId="26" fillId="4" borderId="70" xfId="0" applyNumberFormat="1" applyFont="1" applyFill="1" applyBorder="1" applyAlignment="1">
      <alignment vertical="center"/>
    </xf>
    <xf numFmtId="4" fontId="57" fillId="0" borderId="72" xfId="0" applyNumberFormat="1" applyFont="1" applyBorder="1" applyAlignment="1" applyProtection="1">
      <alignment horizontal="right" vertical="top"/>
      <protection locked="0"/>
    </xf>
    <xf numFmtId="168" fontId="59" fillId="0" borderId="72" xfId="0" applyNumberFormat="1" applyFont="1" applyBorder="1" applyAlignment="1" applyProtection="1">
      <alignment horizontal="center" vertical="top"/>
      <protection locked="0"/>
    </xf>
    <xf numFmtId="4" fontId="37" fillId="0" borderId="72" xfId="0" applyNumberFormat="1" applyFont="1" applyBorder="1" applyAlignment="1" applyProtection="1">
      <alignment vertical="top"/>
      <protection locked="0"/>
    </xf>
    <xf numFmtId="3" fontId="37" fillId="0" borderId="72" xfId="0" applyNumberFormat="1" applyFont="1" applyBorder="1" applyAlignment="1" applyProtection="1">
      <alignment horizontal="left" vertical="top"/>
      <protection locked="0"/>
    </xf>
    <xf numFmtId="3" fontId="57" fillId="0" borderId="72" xfId="0" applyNumberFormat="1" applyFont="1" applyBorder="1" applyAlignment="1" applyProtection="1">
      <alignment horizontal="right" vertical="top"/>
      <protection locked="0"/>
    </xf>
    <xf numFmtId="0" fontId="59" fillId="0" borderId="72" xfId="0" applyFont="1" applyBorder="1" applyAlignment="1" applyProtection="1">
      <alignment horizontal="center" vertical="top"/>
      <protection locked="0"/>
    </xf>
    <xf numFmtId="4" fontId="37" fillId="0" borderId="72" xfId="0" applyNumberFormat="1" applyFont="1" applyBorder="1" applyAlignment="1" applyProtection="1">
      <alignment horizontal="left" vertical="top"/>
      <protection locked="0"/>
    </xf>
    <xf numFmtId="3" fontId="57" fillId="0" borderId="72" xfId="0" applyNumberFormat="1" applyFont="1" applyBorder="1" applyAlignment="1" applyProtection="1">
      <alignment horizontal="left" vertical="top"/>
      <protection locked="0"/>
    </xf>
    <xf numFmtId="3" fontId="57" fillId="0" borderId="56" xfId="0" applyNumberFormat="1" applyFont="1" applyBorder="1" applyAlignment="1" applyProtection="1">
      <alignment horizontal="right" vertical="top"/>
      <protection locked="0"/>
    </xf>
    <xf numFmtId="169" fontId="59" fillId="0" borderId="56" xfId="0" applyNumberFormat="1" applyFont="1" applyBorder="1" applyAlignment="1" applyProtection="1">
      <alignment horizontal="center" vertical="top"/>
      <protection locked="0"/>
    </xf>
    <xf numFmtId="0" fontId="37" fillId="0" borderId="56" xfId="0" applyFont="1" applyBorder="1" applyAlignment="1" applyProtection="1">
      <alignment vertical="top"/>
      <protection locked="0"/>
    </xf>
    <xf numFmtId="4" fontId="37" fillId="0" borderId="56" xfId="0" applyNumberFormat="1" applyFont="1" applyBorder="1" applyAlignment="1" applyProtection="1">
      <alignment vertical="top"/>
      <protection locked="0"/>
    </xf>
    <xf numFmtId="0" fontId="48" fillId="0" borderId="83" xfId="0" applyFont="1" applyBorder="1" applyAlignment="1" applyProtection="1">
      <alignment horizontal="left" vertical="top"/>
      <protection locked="0"/>
    </xf>
    <xf numFmtId="0" fontId="48" fillId="0" borderId="84" xfId="0" applyFont="1" applyBorder="1" applyAlignment="1" applyProtection="1">
      <alignment horizontal="center" vertical="top"/>
      <protection locked="0"/>
    </xf>
    <xf numFmtId="0" fontId="44" fillId="0" borderId="84" xfId="0" applyFont="1" applyBorder="1" applyAlignment="1" applyProtection="1">
      <alignment vertical="top"/>
      <protection locked="0"/>
    </xf>
    <xf numFmtId="4" fontId="44" fillId="0" borderId="85" xfId="0" applyNumberFormat="1" applyFont="1" applyBorder="1" applyAlignment="1" applyProtection="1">
      <alignment vertical="top"/>
      <protection locked="0"/>
    </xf>
    <xf numFmtId="0" fontId="57" fillId="0" borderId="84" xfId="0" applyFont="1" applyBorder="1" applyAlignment="1" applyProtection="1">
      <alignment vertical="top"/>
      <protection locked="0"/>
    </xf>
    <xf numFmtId="4" fontId="44" fillId="0" borderId="86" xfId="0" applyNumberFormat="1" applyFont="1" applyBorder="1" applyAlignment="1" applyProtection="1">
      <alignment vertical="top"/>
      <protection locked="0"/>
    </xf>
    <xf numFmtId="0" fontId="48" fillId="0" borderId="87" xfId="0" applyFont="1" applyBorder="1" applyAlignment="1" applyProtection="1">
      <alignment horizontal="left" vertical="top"/>
      <protection locked="0"/>
    </xf>
    <xf numFmtId="9" fontId="48" fillId="0" borderId="89" xfId="0" applyNumberFormat="1" applyFont="1" applyBorder="1" applyAlignment="1" applyProtection="1">
      <alignment horizontal="center" vertical="top"/>
      <protection locked="0"/>
    </xf>
    <xf numFmtId="0" fontId="34" fillId="0" borderId="89" xfId="0" applyFont="1" applyBorder="1" applyAlignment="1" applyProtection="1">
      <alignment horizontal="center" vertical="top"/>
      <protection locked="0"/>
    </xf>
    <xf numFmtId="4" fontId="44" fillId="0" borderId="88" xfId="0" applyNumberFormat="1" applyFont="1" applyBorder="1" applyAlignment="1" applyProtection="1">
      <alignment vertical="top"/>
      <protection locked="0"/>
    </xf>
    <xf numFmtId="4" fontId="44" fillId="0" borderId="89" xfId="0" applyNumberFormat="1" applyFont="1" applyBorder="1" applyAlignment="1" applyProtection="1">
      <alignment vertical="top"/>
      <protection locked="0"/>
    </xf>
    <xf numFmtId="4" fontId="34" fillId="0" borderId="90" xfId="0" applyNumberFormat="1" applyFont="1" applyBorder="1" applyAlignment="1" applyProtection="1">
      <alignment horizontal="right" vertical="top"/>
      <protection locked="0"/>
    </xf>
    <xf numFmtId="4" fontId="34" fillId="0" borderId="88" xfId="0" applyNumberFormat="1" applyFont="1" applyBorder="1" applyAlignment="1" applyProtection="1">
      <alignment vertical="top"/>
      <protection locked="0"/>
    </xf>
    <xf numFmtId="0" fontId="44" fillId="0" borderId="67" xfId="0" applyFont="1" applyBorder="1" applyAlignment="1" applyProtection="1">
      <alignment vertical="top"/>
      <protection locked="0"/>
    </xf>
    <xf numFmtId="4" fontId="33" fillId="0" borderId="66" xfId="0" applyNumberFormat="1" applyFont="1" applyBorder="1" applyAlignment="1" applyProtection="1">
      <alignment vertical="top"/>
      <protection locked="0"/>
    </xf>
    <xf numFmtId="0" fontId="33" fillId="0" borderId="67" xfId="0" applyFont="1" applyBorder="1" applyAlignment="1" applyProtection="1">
      <alignment vertical="top"/>
      <protection locked="0"/>
    </xf>
    <xf numFmtId="4" fontId="33" fillId="0" borderId="68" xfId="0" applyNumberFormat="1" applyFont="1" applyBorder="1" applyAlignment="1" applyProtection="1">
      <alignment vertical="top"/>
      <protection locked="0"/>
    </xf>
    <xf numFmtId="0" fontId="73" fillId="0" borderId="53" xfId="0" applyFont="1" applyBorder="1" applyAlignment="1" applyProtection="1">
      <alignment vertical="center"/>
      <protection locked="0"/>
    </xf>
    <xf numFmtId="0" fontId="73" fillId="0" borderId="53" xfId="0" applyFont="1" applyBorder="1" applyAlignment="1" applyProtection="1">
      <alignment horizontal="left" vertical="center"/>
      <protection locked="0"/>
    </xf>
    <xf numFmtId="169" fontId="73" fillId="0" borderId="53" xfId="0" applyNumberFormat="1" applyFont="1" applyBorder="1" applyAlignment="1" applyProtection="1">
      <alignment horizontal="left" vertical="center"/>
      <protection locked="0"/>
    </xf>
    <xf numFmtId="169" fontId="64" fillId="0" borderId="53" xfId="0" applyNumberFormat="1" applyFont="1" applyBorder="1" applyAlignment="1" applyProtection="1">
      <alignment horizontal="left" vertical="center"/>
      <protection locked="0"/>
    </xf>
    <xf numFmtId="0" fontId="64" fillId="0" borderId="53" xfId="0" applyFont="1" applyBorder="1" applyAlignment="1" applyProtection="1">
      <alignment horizontal="left" vertical="center"/>
      <protection locked="0"/>
    </xf>
    <xf numFmtId="0" fontId="48" fillId="0" borderId="44" xfId="0" applyFont="1" applyBorder="1" applyAlignment="1" applyProtection="1">
      <alignment horizontal="left" vertical="top"/>
      <protection locked="0"/>
    </xf>
    <xf numFmtId="0" fontId="72" fillId="0" borderId="79" xfId="10" applyFont="1" applyBorder="1" applyAlignment="1">
      <alignment horizontal="center" vertical="top"/>
    </xf>
    <xf numFmtId="0" fontId="72" fillId="0" borderId="80" xfId="10" applyFont="1" applyBorder="1" applyAlignment="1">
      <alignment horizontal="center" vertical="top"/>
    </xf>
    <xf numFmtId="0" fontId="72" fillId="0" borderId="81" xfId="0" applyFont="1" applyBorder="1" applyAlignment="1">
      <alignment horizontal="center" vertical="top"/>
    </xf>
    <xf numFmtId="0" fontId="29" fillId="5" borderId="75" xfId="0" applyFont="1" applyFill="1" applyBorder="1" applyAlignment="1">
      <alignment vertical="center" wrapText="1"/>
    </xf>
    <xf numFmtId="0" fontId="57" fillId="0" borderId="72" xfId="0" applyFont="1" applyBorder="1" applyAlignment="1" applyProtection="1">
      <alignment horizontal="right" vertical="top"/>
      <protection locked="0"/>
    </xf>
    <xf numFmtId="169" fontId="59" fillId="0" borderId="72" xfId="0" applyNumberFormat="1" applyFont="1" applyBorder="1" applyAlignment="1" applyProtection="1">
      <alignment horizontal="center" vertical="top"/>
      <protection locked="0"/>
    </xf>
    <xf numFmtId="0" fontId="37" fillId="0" borderId="72" xfId="0" applyFont="1" applyBorder="1" applyAlignment="1" applyProtection="1">
      <alignment vertical="top"/>
      <protection locked="0"/>
    </xf>
    <xf numFmtId="4" fontId="44" fillId="0" borderId="82" xfId="0" applyNumberFormat="1" applyFont="1" applyBorder="1" applyAlignment="1" applyProtection="1">
      <alignment vertical="top"/>
      <protection locked="0"/>
    </xf>
    <xf numFmtId="4" fontId="44" fillId="0" borderId="61" xfId="0" applyNumberFormat="1" applyFont="1" applyBorder="1" applyAlignment="1" applyProtection="1">
      <alignment vertical="top"/>
      <protection locked="0"/>
    </xf>
    <xf numFmtId="4" fontId="44" fillId="0" borderId="91" xfId="0" applyNumberFormat="1" applyFont="1" applyBorder="1" applyAlignment="1" applyProtection="1">
      <alignment vertical="top"/>
      <protection locked="0"/>
    </xf>
    <xf numFmtId="4" fontId="44" fillId="0" borderId="48" xfId="0" applyNumberFormat="1" applyFont="1" applyBorder="1" applyAlignment="1" applyProtection="1">
      <alignment vertical="top"/>
      <protection locked="0"/>
    </xf>
    <xf numFmtId="0" fontId="44" fillId="0" borderId="72" xfId="0" applyFont="1" applyBorder="1" applyAlignment="1" applyProtection="1">
      <alignment horizontal="right" vertical="center"/>
      <protection locked="0"/>
    </xf>
    <xf numFmtId="169" fontId="45" fillId="0" borderId="72" xfId="0" applyNumberFormat="1" applyFont="1" applyBorder="1" applyAlignment="1" applyProtection="1">
      <alignment horizontal="center" vertical="center"/>
      <protection locked="0"/>
    </xf>
    <xf numFmtId="0" fontId="34" fillId="0" borderId="72" xfId="0" applyFont="1" applyBorder="1" applyAlignment="1" applyProtection="1">
      <alignment vertical="center"/>
      <protection locked="0"/>
    </xf>
    <xf numFmtId="4" fontId="34" fillId="0" borderId="72" xfId="0" applyNumberFormat="1" applyFont="1" applyBorder="1" applyAlignment="1" applyProtection="1">
      <alignment vertical="center"/>
      <protection locked="0"/>
    </xf>
    <xf numFmtId="4" fontId="34" fillId="0" borderId="74" xfId="0" applyNumberFormat="1" applyFont="1" applyBorder="1" applyAlignment="1" applyProtection="1">
      <alignment vertical="center"/>
      <protection locked="0"/>
    </xf>
    <xf numFmtId="0" fontId="45" fillId="0" borderId="72" xfId="0" applyFont="1" applyBorder="1" applyAlignment="1" applyProtection="1">
      <alignment horizontal="center" vertical="center"/>
      <protection locked="0"/>
    </xf>
    <xf numFmtId="9" fontId="44" fillId="0" borderId="72" xfId="0" applyNumberFormat="1" applyFont="1" applyBorder="1" applyAlignment="1" applyProtection="1">
      <alignment horizontal="right" vertical="center"/>
      <protection locked="0"/>
    </xf>
    <xf numFmtId="170" fontId="44" fillId="0" borderId="72" xfId="0" applyNumberFormat="1" applyFont="1" applyBorder="1" applyAlignment="1" applyProtection="1">
      <alignment horizontal="right" vertical="center"/>
      <protection locked="0"/>
    </xf>
    <xf numFmtId="168" fontId="37" fillId="0" borderId="72" xfId="0" applyNumberFormat="1" applyFont="1" applyBorder="1" applyAlignment="1" applyProtection="1">
      <alignment vertical="center"/>
      <protection locked="0"/>
    </xf>
    <xf numFmtId="0" fontId="44" fillId="0" borderId="56" xfId="0" applyFont="1" applyBorder="1" applyAlignment="1" applyProtection="1">
      <alignment horizontal="right" vertical="center"/>
      <protection locked="0"/>
    </xf>
    <xf numFmtId="168" fontId="37" fillId="0" borderId="56" xfId="0" applyNumberFormat="1" applyFont="1" applyBorder="1" applyAlignment="1" applyProtection="1">
      <alignment vertical="center"/>
      <protection locked="0"/>
    </xf>
    <xf numFmtId="3" fontId="57" fillId="0" borderId="56" xfId="0" applyNumberFormat="1" applyFont="1" applyBorder="1" applyAlignment="1" applyProtection="1">
      <alignment horizontal="right" vertical="center"/>
      <protection locked="0"/>
    </xf>
    <xf numFmtId="169" fontId="59" fillId="0" borderId="56" xfId="0" applyNumberFormat="1" applyFont="1" applyBorder="1" applyAlignment="1" applyProtection="1">
      <alignment horizontal="center" vertical="center"/>
      <protection locked="0"/>
    </xf>
    <xf numFmtId="0" fontId="37" fillId="0" borderId="56" xfId="0" applyFont="1" applyBorder="1" applyAlignment="1" applyProtection="1">
      <alignment vertical="center"/>
      <protection locked="0"/>
    </xf>
    <xf numFmtId="4" fontId="37" fillId="0" borderId="56" xfId="0" applyNumberFormat="1" applyFont="1" applyBorder="1" applyAlignment="1" applyProtection="1">
      <alignment vertical="center"/>
      <protection locked="0"/>
    </xf>
    <xf numFmtId="4" fontId="37" fillId="0" borderId="76" xfId="0" applyNumberFormat="1" applyFont="1" applyBorder="1" applyAlignment="1" applyProtection="1">
      <alignment vertical="center"/>
      <protection locked="0"/>
    </xf>
    <xf numFmtId="0" fontId="44" fillId="0" borderId="73" xfId="0" applyFont="1" applyBorder="1" applyAlignment="1" applyProtection="1">
      <alignment vertical="center"/>
      <protection locked="0"/>
    </xf>
    <xf numFmtId="0" fontId="34" fillId="0" borderId="73" xfId="0" applyFont="1" applyBorder="1" applyAlignment="1" applyProtection="1">
      <alignment vertical="center"/>
      <protection locked="0"/>
    </xf>
    <xf numFmtId="0" fontId="34" fillId="0" borderId="71" xfId="0" applyFont="1" applyBorder="1" applyAlignment="1" applyProtection="1">
      <alignment vertical="center"/>
      <protection locked="0"/>
    </xf>
    <xf numFmtId="169" fontId="52" fillId="0" borderId="2" xfId="0" applyNumberFormat="1" applyFont="1" applyBorder="1" applyAlignment="1" applyProtection="1">
      <alignment vertical="top"/>
      <protection locked="0"/>
    </xf>
    <xf numFmtId="0" fontId="77" fillId="0" borderId="0" xfId="0" applyFont="1" applyAlignment="1" applyProtection="1">
      <alignment horizontal="left" vertical="center"/>
      <protection locked="0"/>
    </xf>
    <xf numFmtId="169" fontId="77" fillId="0" borderId="0" xfId="0" applyNumberFormat="1" applyFont="1" applyAlignment="1" applyProtection="1">
      <alignment horizontal="left" vertical="top"/>
      <protection locked="0"/>
    </xf>
    <xf numFmtId="0" fontId="65" fillId="0" borderId="43" xfId="0" applyFont="1" applyBorder="1" applyAlignment="1" applyProtection="1">
      <alignment vertical="top"/>
      <protection locked="0"/>
    </xf>
    <xf numFmtId="4" fontId="46" fillId="0" borderId="44" xfId="0" applyNumberFormat="1" applyFont="1" applyBorder="1" applyAlignment="1" applyProtection="1">
      <alignment horizontal="left" vertical="top"/>
      <protection locked="0"/>
    </xf>
    <xf numFmtId="0" fontId="46" fillId="0" borderId="44" xfId="0" applyFont="1" applyBorder="1" applyAlignment="1" applyProtection="1">
      <alignment horizontal="center" vertical="top"/>
      <protection locked="0"/>
    </xf>
    <xf numFmtId="4" fontId="52" fillId="0" borderId="64" xfId="0" applyNumberFormat="1" applyFont="1" applyBorder="1" applyAlignment="1" applyProtection="1">
      <alignment horizontal="left" vertical="top"/>
      <protection locked="0"/>
    </xf>
    <xf numFmtId="0" fontId="47" fillId="0" borderId="64" xfId="0" applyFont="1" applyBorder="1" applyAlignment="1" applyProtection="1">
      <alignment horizontal="center" vertical="top"/>
      <protection locked="0"/>
    </xf>
    <xf numFmtId="0" fontId="58" fillId="0" borderId="61" xfId="0" applyFont="1" applyBorder="1" applyAlignment="1" applyProtection="1">
      <alignment horizontal="center" vertical="top"/>
      <protection locked="0"/>
    </xf>
    <xf numFmtId="0" fontId="47" fillId="0" borderId="29" xfId="0" applyFont="1" applyBorder="1" applyAlignment="1" applyProtection="1">
      <alignment horizontal="left" vertical="top"/>
      <protection locked="0"/>
    </xf>
    <xf numFmtId="0" fontId="68" fillId="0" borderId="0" xfId="0" applyFont="1"/>
    <xf numFmtId="4" fontId="68" fillId="0" borderId="0" xfId="0" applyNumberFormat="1" applyFont="1"/>
    <xf numFmtId="0" fontId="78" fillId="0" borderId="0" xfId="0" applyFont="1"/>
    <xf numFmtId="4" fontId="78" fillId="0" borderId="0" xfId="0" applyNumberFormat="1" applyFont="1"/>
    <xf numFmtId="0" fontId="79" fillId="0" borderId="0" xfId="0" applyFont="1"/>
    <xf numFmtId="4" fontId="79" fillId="0" borderId="0" xfId="0" applyNumberFormat="1" applyFont="1"/>
    <xf numFmtId="4" fontId="4" fillId="2" borderId="2" xfId="0" applyNumberFormat="1" applyFont="1" applyFill="1" applyBorder="1" applyAlignment="1">
      <alignment horizontal="right" vertical="center"/>
    </xf>
    <xf numFmtId="0" fontId="58" fillId="0" borderId="69" xfId="0" applyFont="1" applyBorder="1" applyAlignment="1" applyProtection="1">
      <alignment horizontal="center" vertical="top"/>
      <protection locked="0"/>
    </xf>
    <xf numFmtId="4" fontId="44" fillId="0" borderId="93" xfId="0" applyNumberFormat="1" applyFont="1" applyBorder="1" applyAlignment="1" applyProtection="1">
      <alignment vertical="top"/>
      <protection locked="0"/>
    </xf>
    <xf numFmtId="4" fontId="44" fillId="0" borderId="69" xfId="0" applyNumberFormat="1" applyFont="1" applyBorder="1" applyAlignment="1" applyProtection="1">
      <alignment vertical="top"/>
      <protection locked="0"/>
    </xf>
    <xf numFmtId="0" fontId="3" fillId="0" borderId="29" xfId="0" applyFont="1" applyBorder="1" applyAlignment="1" applyProtection="1">
      <alignment horizontal="left" vertical="top"/>
      <protection locked="0"/>
    </xf>
    <xf numFmtId="0" fontId="87" fillId="0" borderId="29" xfId="0" applyFont="1" applyBorder="1" applyAlignment="1" applyProtection="1">
      <alignment horizontal="left" vertical="top"/>
      <protection locked="0"/>
    </xf>
    <xf numFmtId="0" fontId="88" fillId="0" borderId="29" xfId="0" applyFont="1" applyBorder="1" applyAlignment="1" applyProtection="1">
      <alignment horizontal="left" vertical="top"/>
      <protection locked="0"/>
    </xf>
    <xf numFmtId="4" fontId="57" fillId="0" borderId="93" xfId="0" applyNumberFormat="1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center" vertical="center"/>
      <protection locked="0"/>
    </xf>
    <xf numFmtId="0" fontId="34" fillId="0" borderId="48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Alignment="1">
      <alignment horizontal="left" vertical="center"/>
    </xf>
    <xf numFmtId="0" fontId="70" fillId="0" borderId="56" xfId="0" applyFont="1" applyBorder="1" applyAlignment="1" applyProtection="1">
      <alignment vertical="top"/>
      <protection locked="0"/>
    </xf>
    <xf numFmtId="0" fontId="90" fillId="0" borderId="56" xfId="0" applyFont="1" applyBorder="1" applyAlignment="1" applyProtection="1">
      <alignment horizontal="right" vertical="top"/>
      <protection locked="0"/>
    </xf>
    <xf numFmtId="0" fontId="32" fillId="0" borderId="56" xfId="0" applyFont="1" applyBorder="1" applyAlignment="1" applyProtection="1">
      <alignment horizontal="right" vertical="top"/>
      <protection locked="0"/>
    </xf>
    <xf numFmtId="0" fontId="73" fillId="0" borderId="0" xfId="0" applyFont="1" applyAlignment="1" applyProtection="1">
      <alignment vertical="center"/>
      <protection locked="0"/>
    </xf>
    <xf numFmtId="4" fontId="30" fillId="0" borderId="0" xfId="0" applyNumberFormat="1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64" fillId="0" borderId="0" xfId="0" applyFont="1" applyAlignment="1" applyProtection="1">
      <alignment horizontal="left" vertical="center"/>
      <protection locked="0"/>
    </xf>
    <xf numFmtId="169" fontId="73" fillId="0" borderId="0" xfId="0" applyNumberFormat="1" applyFont="1" applyAlignment="1" applyProtection="1">
      <alignment horizontal="left" vertical="center"/>
      <protection locked="0"/>
    </xf>
    <xf numFmtId="169" fontId="64" fillId="0" borderId="0" xfId="0" applyNumberFormat="1" applyFont="1" applyAlignment="1" applyProtection="1">
      <alignment horizontal="left" vertical="center"/>
      <protection locked="0"/>
    </xf>
    <xf numFmtId="0" fontId="7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58" fillId="0" borderId="65" xfId="0" applyFont="1" applyBorder="1" applyAlignment="1" applyProtection="1">
      <alignment horizontal="center" vertical="top"/>
      <protection locked="0"/>
    </xf>
    <xf numFmtId="0" fontId="34" fillId="0" borderId="95" xfId="0" applyFont="1" applyBorder="1" applyAlignment="1" applyProtection="1">
      <alignment horizontal="center" vertical="center"/>
      <protection locked="0"/>
    </xf>
    <xf numFmtId="0" fontId="52" fillId="0" borderId="64" xfId="0" applyFont="1" applyBorder="1" applyAlignment="1" applyProtection="1">
      <alignment vertical="top"/>
      <protection locked="0"/>
    </xf>
    <xf numFmtId="0" fontId="91" fillId="0" borderId="0" xfId="0" applyFont="1" applyAlignment="1">
      <alignment vertical="center" wrapText="1"/>
    </xf>
    <xf numFmtId="0" fontId="47" fillId="0" borderId="102" xfId="0" applyFont="1" applyBorder="1" applyAlignment="1" applyProtection="1">
      <alignment vertical="top"/>
      <protection locked="0"/>
    </xf>
    <xf numFmtId="0" fontId="52" fillId="0" borderId="103" xfId="0" applyFont="1" applyBorder="1" applyAlignment="1" applyProtection="1">
      <alignment horizontal="left" vertical="top"/>
      <protection locked="0"/>
    </xf>
    <xf numFmtId="169" fontId="47" fillId="0" borderId="103" xfId="0" applyNumberFormat="1" applyFont="1" applyBorder="1" applyAlignment="1" applyProtection="1">
      <alignment horizontal="center" vertical="top"/>
      <protection locked="0"/>
    </xf>
    <xf numFmtId="169" fontId="47" fillId="0" borderId="103" xfId="0" applyNumberFormat="1" applyFont="1" applyBorder="1" applyAlignment="1" applyProtection="1">
      <alignment horizontal="right" vertical="top"/>
      <protection locked="0"/>
    </xf>
    <xf numFmtId="0" fontId="58" fillId="0" borderId="104" xfId="0" applyFont="1" applyBorder="1" applyAlignment="1" applyProtection="1">
      <alignment horizontal="center" vertical="top"/>
      <protection locked="0"/>
    </xf>
    <xf numFmtId="4" fontId="37" fillId="0" borderId="105" xfId="0" applyNumberFormat="1" applyFont="1" applyBorder="1" applyAlignment="1" applyProtection="1">
      <alignment vertical="top"/>
      <protection locked="0"/>
    </xf>
    <xf numFmtId="4" fontId="34" fillId="0" borderId="104" xfId="0" applyNumberFormat="1" applyFont="1" applyBorder="1" applyAlignment="1" applyProtection="1">
      <alignment vertical="top"/>
      <protection locked="0"/>
    </xf>
    <xf numFmtId="4" fontId="92" fillId="0" borderId="72" xfId="0" applyNumberFormat="1" applyFont="1" applyBorder="1" applyAlignment="1" applyProtection="1">
      <alignment vertical="top"/>
      <protection locked="0"/>
    </xf>
    <xf numFmtId="4" fontId="44" fillId="0" borderId="105" xfId="0" applyNumberFormat="1" applyFont="1" applyBorder="1" applyAlignment="1" applyProtection="1">
      <alignment vertical="top"/>
      <protection locked="0"/>
    </xf>
    <xf numFmtId="4" fontId="44" fillId="0" borderId="107" xfId="0" applyNumberFormat="1" applyFont="1" applyBorder="1" applyAlignment="1" applyProtection="1">
      <alignment vertical="top"/>
      <protection locked="0"/>
    </xf>
    <xf numFmtId="4" fontId="86" fillId="0" borderId="72" xfId="0" applyNumberFormat="1" applyFont="1" applyBorder="1" applyAlignment="1" applyProtection="1">
      <alignment horizontal="right" vertical="center"/>
      <protection locked="0"/>
    </xf>
    <xf numFmtId="168" fontId="93" fillId="0" borderId="72" xfId="0" applyNumberFormat="1" applyFont="1" applyBorder="1" applyAlignment="1" applyProtection="1">
      <alignment horizontal="center" vertical="top"/>
      <protection locked="0"/>
    </xf>
    <xf numFmtId="3" fontId="92" fillId="0" borderId="72" xfId="0" applyNumberFormat="1" applyFont="1" applyBorder="1" applyAlignment="1" applyProtection="1">
      <alignment horizontal="left" vertical="center"/>
      <protection locked="0"/>
    </xf>
    <xf numFmtId="3" fontId="86" fillId="0" borderId="72" xfId="0" applyNumberFormat="1" applyFont="1" applyBorder="1" applyAlignment="1" applyProtection="1">
      <alignment horizontal="right" vertical="center"/>
      <protection locked="0"/>
    </xf>
    <xf numFmtId="169" fontId="52" fillId="0" borderId="0" xfId="0" applyNumberFormat="1" applyFont="1" applyAlignment="1" applyProtection="1">
      <alignment vertical="top"/>
      <protection locked="0"/>
    </xf>
    <xf numFmtId="0" fontId="90" fillId="0" borderId="0" xfId="0" applyFont="1" applyAlignment="1" applyProtection="1">
      <alignment horizontal="left" vertical="top"/>
      <protection locked="0"/>
    </xf>
    <xf numFmtId="169" fontId="90" fillId="0" borderId="0" xfId="0" applyNumberFormat="1" applyFont="1" applyAlignment="1" applyProtection="1">
      <alignment horizontal="left" vertical="top"/>
      <protection locked="0"/>
    </xf>
    <xf numFmtId="0" fontId="32" fillId="0" borderId="0" xfId="0" applyFont="1" applyAlignment="1" applyProtection="1">
      <alignment horizontal="center"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58" fillId="0" borderId="59" xfId="0" applyFont="1" applyBorder="1" applyAlignment="1" applyProtection="1">
      <alignment vertical="top"/>
      <protection locked="0"/>
    </xf>
    <xf numFmtId="4" fontId="58" fillId="0" borderId="64" xfId="0" applyNumberFormat="1" applyFont="1" applyBorder="1" applyAlignment="1" applyProtection="1">
      <alignment horizontal="left" vertical="top"/>
      <protection locked="0"/>
    </xf>
    <xf numFmtId="0" fontId="58" fillId="0" borderId="64" xfId="0" applyFont="1" applyBorder="1" applyAlignment="1" applyProtection="1">
      <alignment horizontal="center" vertical="top"/>
      <protection locked="0"/>
    </xf>
    <xf numFmtId="0" fontId="58" fillId="0" borderId="64" xfId="0" applyFont="1" applyBorder="1" applyAlignment="1" applyProtection="1">
      <alignment horizontal="right" vertical="top"/>
      <protection locked="0"/>
    </xf>
    <xf numFmtId="0" fontId="58" fillId="0" borderId="52" xfId="0" applyFont="1" applyBorder="1" applyAlignment="1" applyProtection="1">
      <alignment horizontal="center" vertical="top"/>
      <protection locked="0"/>
    </xf>
    <xf numFmtId="0" fontId="34" fillId="0" borderId="102" xfId="0" applyFont="1" applyBorder="1" applyAlignment="1" applyProtection="1">
      <alignment horizontal="center" vertical="center"/>
      <protection locked="0"/>
    </xf>
    <xf numFmtId="0" fontId="47" fillId="0" borderId="104" xfId="0" applyFont="1" applyBorder="1" applyAlignment="1" applyProtection="1">
      <alignment horizontal="center" vertical="top"/>
      <protection locked="0"/>
    </xf>
    <xf numFmtId="4" fontId="44" fillId="0" borderId="108" xfId="0" applyNumberFormat="1" applyFont="1" applyBorder="1" applyAlignment="1" applyProtection="1">
      <alignment vertical="top"/>
      <protection locked="0"/>
    </xf>
    <xf numFmtId="0" fontId="47" fillId="0" borderId="102" xfId="0" applyFont="1" applyBorder="1" applyAlignment="1" applyProtection="1">
      <alignment horizontal="left" vertical="top"/>
      <protection locked="0"/>
    </xf>
    <xf numFmtId="169" fontId="52" fillId="0" borderId="103" xfId="0" applyNumberFormat="1" applyFont="1" applyBorder="1" applyAlignment="1" applyProtection="1">
      <alignment vertical="top"/>
      <protection locked="0"/>
    </xf>
    <xf numFmtId="0" fontId="47" fillId="0" borderId="59" xfId="0" applyFont="1" applyBorder="1" applyAlignment="1" applyProtection="1">
      <alignment horizontal="left" vertical="top"/>
      <protection locked="0"/>
    </xf>
    <xf numFmtId="0" fontId="47" fillId="0" borderId="101" xfId="0" applyFont="1" applyBorder="1" applyAlignment="1">
      <alignment horizontal="center" vertical="top" wrapText="1"/>
    </xf>
    <xf numFmtId="4" fontId="72" fillId="0" borderId="101" xfId="0" applyNumberFormat="1" applyFont="1" applyBorder="1" applyAlignment="1">
      <alignment vertical="top"/>
    </xf>
    <xf numFmtId="4" fontId="37" fillId="0" borderId="74" xfId="0" applyNumberFormat="1" applyFont="1" applyBorder="1" applyAlignment="1" applyProtection="1">
      <alignment vertical="top"/>
      <protection locked="0"/>
    </xf>
    <xf numFmtId="0" fontId="68" fillId="2" borderId="0" xfId="0" applyFont="1" applyFill="1" applyAlignment="1">
      <alignment vertical="top"/>
    </xf>
    <xf numFmtId="0" fontId="80" fillId="2" borderId="0" xfId="0" applyFont="1" applyFill="1" applyAlignment="1">
      <alignment horizontal="left" vertical="center"/>
    </xf>
    <xf numFmtId="4" fontId="80" fillId="2" borderId="0" xfId="0" applyNumberFormat="1" applyFont="1" applyFill="1" applyAlignment="1">
      <alignment vertical="center"/>
    </xf>
    <xf numFmtId="0" fontId="79" fillId="2" borderId="0" xfId="0" applyFont="1" applyFill="1" applyAlignment="1">
      <alignment horizontal="right" vertical="top"/>
    </xf>
    <xf numFmtId="0" fontId="79" fillId="2" borderId="0" xfId="0" applyFont="1" applyFill="1" applyAlignment="1">
      <alignment vertical="center"/>
    </xf>
    <xf numFmtId="4" fontId="68" fillId="2" borderId="0" xfId="0" applyNumberFormat="1" applyFont="1" applyFill="1"/>
    <xf numFmtId="0" fontId="79" fillId="2" borderId="0" xfId="0" applyFont="1" applyFill="1" applyAlignment="1">
      <alignment horizontal="right"/>
    </xf>
    <xf numFmtId="0" fontId="79" fillId="2" borderId="0" xfId="0" applyFont="1" applyFill="1" applyAlignment="1">
      <alignment horizontal="left" vertical="center"/>
    </xf>
    <xf numFmtId="4" fontId="1" fillId="2" borderId="0" xfId="0" applyNumberFormat="1" applyFont="1" applyFill="1" applyAlignment="1">
      <alignment vertical="top"/>
    </xf>
    <xf numFmtId="0" fontId="79" fillId="2" borderId="0" xfId="0" applyFont="1" applyFill="1"/>
    <xf numFmtId="0" fontId="89" fillId="0" borderId="29" xfId="0" applyFont="1" applyBorder="1" applyAlignment="1" applyProtection="1">
      <alignment horizontal="center" vertical="top"/>
      <protection locked="0"/>
    </xf>
    <xf numFmtId="0" fontId="89" fillId="0" borderId="95" xfId="0" applyFont="1" applyBorder="1" applyAlignment="1" applyProtection="1">
      <alignment horizontal="center" vertical="top"/>
      <protection locked="0"/>
    </xf>
    <xf numFmtId="4" fontId="44" fillId="0" borderId="57" xfId="0" applyNumberFormat="1" applyFont="1" applyBorder="1" applyAlignment="1" applyProtection="1">
      <alignment vertical="top"/>
      <protection locked="0"/>
    </xf>
    <xf numFmtId="0" fontId="89" fillId="0" borderId="109" xfId="0" applyFont="1" applyBorder="1" applyAlignment="1" applyProtection="1">
      <alignment horizontal="center" vertical="top"/>
      <protection locked="0"/>
    </xf>
    <xf numFmtId="4" fontId="44" fillId="0" borderId="112" xfId="0" applyNumberFormat="1" applyFont="1" applyBorder="1" applyAlignment="1" applyProtection="1">
      <alignment vertical="top"/>
      <protection locked="0"/>
    </xf>
    <xf numFmtId="4" fontId="44" fillId="0" borderId="111" xfId="0" applyNumberFormat="1" applyFont="1" applyBorder="1" applyAlignment="1" applyProtection="1">
      <alignment vertical="top"/>
      <protection locked="0"/>
    </xf>
    <xf numFmtId="0" fontId="89" fillId="0" borderId="115" xfId="0" applyFont="1" applyBorder="1" applyAlignment="1" applyProtection="1">
      <alignment horizontal="center" vertical="top"/>
      <protection locked="0"/>
    </xf>
    <xf numFmtId="4" fontId="44" fillId="0" borderId="117" xfId="0" applyNumberFormat="1" applyFont="1" applyBorder="1" applyAlignment="1" applyProtection="1">
      <alignment vertical="top"/>
      <protection locked="0"/>
    </xf>
    <xf numFmtId="4" fontId="44" fillId="0" borderId="116" xfId="0" applyNumberFormat="1" applyFont="1" applyBorder="1" applyAlignment="1" applyProtection="1">
      <alignment vertical="top"/>
      <protection locked="0"/>
    </xf>
    <xf numFmtId="0" fontId="47" fillId="0" borderId="119" xfId="0" applyFont="1" applyBorder="1" applyAlignment="1" applyProtection="1">
      <alignment vertical="top"/>
      <protection locked="0"/>
    </xf>
    <xf numFmtId="4" fontId="47" fillId="0" borderId="118" xfId="0" applyNumberFormat="1" applyFont="1" applyBorder="1" applyAlignment="1" applyProtection="1">
      <alignment horizontal="left" vertical="top"/>
      <protection locked="0"/>
    </xf>
    <xf numFmtId="0" fontId="47" fillId="0" borderId="118" xfId="0" applyFont="1" applyBorder="1" applyAlignment="1" applyProtection="1">
      <alignment horizontal="center" vertical="top"/>
      <protection locked="0"/>
    </xf>
    <xf numFmtId="0" fontId="46" fillId="0" borderId="119" xfId="0" applyFont="1" applyBorder="1" applyAlignment="1" applyProtection="1">
      <alignment horizontal="center" vertical="top"/>
      <protection locked="0"/>
    </xf>
    <xf numFmtId="0" fontId="46" fillId="0" borderId="59" xfId="0" applyFont="1" applyBorder="1" applyAlignment="1" applyProtection="1">
      <alignment horizontal="center" vertical="top"/>
      <protection locked="0"/>
    </xf>
    <xf numFmtId="4" fontId="37" fillId="0" borderId="51" xfId="0" applyNumberFormat="1" applyFont="1" applyBorder="1" applyAlignment="1" applyProtection="1">
      <alignment vertical="top"/>
      <protection locked="0"/>
    </xf>
    <xf numFmtId="0" fontId="46" fillId="0" borderId="66" xfId="0" applyFont="1" applyBorder="1" applyAlignment="1" applyProtection="1">
      <alignment horizontal="center" vertical="top"/>
      <protection locked="0"/>
    </xf>
    <xf numFmtId="4" fontId="47" fillId="0" borderId="53" xfId="0" applyNumberFormat="1" applyFont="1" applyBorder="1" applyAlignment="1" applyProtection="1">
      <alignment horizontal="left" vertical="top"/>
      <protection locked="0"/>
    </xf>
    <xf numFmtId="0" fontId="47" fillId="0" borderId="53" xfId="0" applyFont="1" applyBorder="1" applyAlignment="1" applyProtection="1">
      <alignment horizontal="center" vertical="top"/>
      <protection locked="0"/>
    </xf>
    <xf numFmtId="0" fontId="58" fillId="0" borderId="116" xfId="0" applyFont="1" applyBorder="1" applyAlignment="1" applyProtection="1">
      <alignment horizontal="center" vertical="top"/>
      <protection locked="0"/>
    </xf>
    <xf numFmtId="0" fontId="58" fillId="0" borderId="111" xfId="0" applyFont="1" applyBorder="1" applyAlignment="1" applyProtection="1">
      <alignment horizontal="center" vertical="top"/>
      <protection locked="0"/>
    </xf>
    <xf numFmtId="0" fontId="58" fillId="0" borderId="57" xfId="0" applyFont="1" applyBorder="1" applyAlignment="1" applyProtection="1">
      <alignment horizontal="center" vertical="top"/>
      <protection locked="0"/>
    </xf>
    <xf numFmtId="0" fontId="47" fillId="0" borderId="57" xfId="0" applyFont="1" applyBorder="1" applyAlignment="1" applyProtection="1">
      <alignment horizontal="center" vertical="top"/>
      <protection locked="0"/>
    </xf>
    <xf numFmtId="4" fontId="44" fillId="0" borderId="98" xfId="0" applyNumberFormat="1" applyFont="1" applyBorder="1" applyAlignment="1" applyProtection="1">
      <alignment vertical="top"/>
      <protection locked="0"/>
    </xf>
    <xf numFmtId="4" fontId="44" fillId="0" borderId="96" xfId="0" applyNumberFormat="1" applyFont="1" applyBorder="1" applyAlignment="1" applyProtection="1">
      <alignment vertical="top"/>
      <protection locked="0"/>
    </xf>
    <xf numFmtId="4" fontId="44" fillId="0" borderId="0" xfId="0" applyNumberFormat="1" applyFont="1" applyAlignment="1" applyProtection="1">
      <alignment vertical="top"/>
      <protection locked="0"/>
    </xf>
    <xf numFmtId="4" fontId="44" fillId="0" borderId="94" xfId="0" applyNumberFormat="1" applyFont="1" applyBorder="1" applyAlignment="1" applyProtection="1">
      <alignment vertical="top"/>
      <protection locked="0"/>
    </xf>
    <xf numFmtId="4" fontId="44" fillId="0" borderId="29" xfId="0" applyNumberFormat="1" applyFont="1" applyBorder="1" applyAlignment="1" applyProtection="1">
      <alignment vertical="top"/>
      <protection locked="0"/>
    </xf>
    <xf numFmtId="4" fontId="44" fillId="0" borderId="100" xfId="0" applyNumberFormat="1" applyFont="1" applyBorder="1" applyAlignment="1" applyProtection="1">
      <alignment vertical="top"/>
      <protection locked="0"/>
    </xf>
    <xf numFmtId="4" fontId="44" fillId="0" borderId="104" xfId="0" applyNumberFormat="1" applyFont="1" applyBorder="1" applyAlignment="1" applyProtection="1">
      <alignment vertical="top"/>
      <protection locked="0"/>
    </xf>
    <xf numFmtId="0" fontId="16" fillId="2" borderId="0" xfId="0" applyFont="1" applyFill="1"/>
    <xf numFmtId="0" fontId="34" fillId="0" borderId="1" xfId="0" applyFont="1" applyBorder="1" applyProtection="1">
      <protection locked="0"/>
    </xf>
    <xf numFmtId="169" fontId="45" fillId="0" borderId="1" xfId="0" applyNumberFormat="1" applyFont="1" applyBorder="1" applyAlignment="1" applyProtection="1">
      <alignment horizontal="center"/>
      <protection locked="0"/>
    </xf>
    <xf numFmtId="4" fontId="34" fillId="0" borderId="1" xfId="0" applyNumberFormat="1" applyFont="1" applyBorder="1" applyProtection="1">
      <protection locked="0"/>
    </xf>
    <xf numFmtId="4" fontId="60" fillId="0" borderId="1" xfId="0" applyNumberFormat="1" applyFont="1" applyBorder="1" applyProtection="1">
      <protection locked="0"/>
    </xf>
    <xf numFmtId="0" fontId="7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62" fillId="9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wrapText="1"/>
    </xf>
    <xf numFmtId="0" fontId="94" fillId="9" borderId="0" xfId="0" applyFont="1" applyFill="1" applyAlignment="1" applyProtection="1">
      <alignment horizontal="center" vertical="center" wrapText="1"/>
      <protection locked="0"/>
    </xf>
    <xf numFmtId="0" fontId="95" fillId="0" borderId="0" xfId="0" applyFont="1" applyAlignment="1">
      <alignment horizontal="center" vertical="center" wrapText="1"/>
    </xf>
    <xf numFmtId="0" fontId="36" fillId="0" borderId="9" xfId="0" applyFont="1" applyBorder="1" applyAlignment="1">
      <alignment horizontal="center" vertical="top" wrapText="1"/>
    </xf>
    <xf numFmtId="0" fontId="34" fillId="7" borderId="9" xfId="0" applyFont="1" applyFill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top" wrapText="1"/>
    </xf>
    <xf numFmtId="0" fontId="0" fillId="0" borderId="25" xfId="0" applyBorder="1" applyAlignment="1">
      <alignment vertical="center" wrapText="1"/>
    </xf>
    <xf numFmtId="0" fontId="33" fillId="6" borderId="12" xfId="4" applyFont="1" applyFill="1" applyBorder="1" applyAlignment="1">
      <alignment horizontal="center" vertical="center" wrapText="1"/>
    </xf>
    <xf numFmtId="0" fontId="33" fillId="6" borderId="15" xfId="4" applyFont="1" applyFill="1" applyBorder="1" applyAlignment="1">
      <alignment horizontal="center" vertical="center" wrapText="1"/>
    </xf>
    <xf numFmtId="0" fontId="33" fillId="6" borderId="36" xfId="4" applyFont="1" applyFill="1" applyBorder="1" applyAlignment="1">
      <alignment horizontal="center" vertical="center" wrapText="1"/>
    </xf>
    <xf numFmtId="0" fontId="33" fillId="6" borderId="38" xfId="4" applyFont="1" applyFill="1" applyBorder="1" applyAlignment="1">
      <alignment horizontal="center" vertical="center" wrapText="1"/>
    </xf>
    <xf numFmtId="0" fontId="33" fillId="6" borderId="11" xfId="4" applyFont="1" applyFill="1" applyBorder="1" applyAlignment="1">
      <alignment horizontal="center" vertical="center" wrapText="1"/>
    </xf>
    <xf numFmtId="0" fontId="33" fillId="6" borderId="14" xfId="4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4" fontId="29" fillId="5" borderId="20" xfId="0" applyNumberFormat="1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13" fillId="2" borderId="0" xfId="0" applyNumberFormat="1" applyFont="1" applyFill="1" applyAlignment="1">
      <alignment horizontal="center" vertical="top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2" fillId="0" borderId="65" xfId="0" applyFont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76" fillId="0" borderId="65" xfId="0" applyFont="1" applyBorder="1" applyAlignment="1" applyProtection="1">
      <alignment horizontal="left" vertical="top" wrapText="1"/>
      <protection locked="0"/>
    </xf>
    <xf numFmtId="0" fontId="28" fillId="0" borderId="2" xfId="0" applyFont="1" applyBorder="1" applyAlignment="1">
      <alignment horizontal="left" vertical="top" wrapText="1"/>
    </xf>
    <xf numFmtId="0" fontId="28" fillId="0" borderId="48" xfId="0" applyFont="1" applyBorder="1" applyAlignment="1">
      <alignment horizontal="left" vertical="top" wrapText="1"/>
    </xf>
    <xf numFmtId="0" fontId="52" fillId="0" borderId="106" xfId="0" applyFont="1" applyBorder="1" applyAlignment="1" applyProtection="1">
      <alignment horizontal="left" vertical="top" wrapText="1"/>
      <protection locked="0"/>
    </xf>
    <xf numFmtId="0" fontId="52" fillId="0" borderId="103" xfId="0" applyFont="1" applyBorder="1" applyAlignment="1" applyProtection="1">
      <alignment horizontal="left" vertical="top" wrapText="1"/>
      <protection locked="0"/>
    </xf>
    <xf numFmtId="0" fontId="52" fillId="0" borderId="102" xfId="0" applyFont="1" applyBorder="1" applyAlignment="1" applyProtection="1">
      <alignment horizontal="left" vertical="top" wrapText="1"/>
      <protection locked="0"/>
    </xf>
    <xf numFmtId="0" fontId="52" fillId="0" borderId="3" xfId="0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52" fillId="0" borderId="0" xfId="0" applyFont="1" applyAlignment="1" applyProtection="1">
      <alignment horizontal="left" vertical="top" wrapText="1"/>
      <protection locked="0"/>
    </xf>
    <xf numFmtId="0" fontId="52" fillId="0" borderId="29" xfId="0" applyFont="1" applyBorder="1" applyAlignment="1" applyProtection="1">
      <alignment horizontal="left" vertical="top" wrapText="1"/>
      <protection locked="0"/>
    </xf>
    <xf numFmtId="4" fontId="33" fillId="0" borderId="62" xfId="0" applyNumberFormat="1" applyFont="1" applyBorder="1" applyAlignment="1" applyProtection="1">
      <alignment horizontal="center" vertical="top" wrapText="1"/>
      <protection locked="0"/>
    </xf>
    <xf numFmtId="0" fontId="33" fillId="0" borderId="44" xfId="0" applyFont="1" applyBorder="1" applyAlignment="1" applyProtection="1">
      <alignment horizontal="center" vertical="top" wrapText="1"/>
      <protection locked="0"/>
    </xf>
    <xf numFmtId="0" fontId="33" fillId="0" borderId="47" xfId="0" applyFont="1" applyBorder="1" applyAlignment="1" applyProtection="1">
      <alignment horizontal="center" vertical="top" wrapText="1"/>
      <protection locked="0"/>
    </xf>
    <xf numFmtId="0" fontId="52" fillId="0" borderId="97" xfId="0" applyFont="1" applyBorder="1" applyAlignment="1" applyProtection="1">
      <alignment horizontal="left" vertical="top" wrapText="1"/>
      <protection locked="0"/>
    </xf>
    <xf numFmtId="0" fontId="52" fillId="0" borderId="1" xfId="0" applyFont="1" applyBorder="1" applyAlignment="1" applyProtection="1">
      <alignment horizontal="left" vertical="top" wrapText="1"/>
      <protection locked="0"/>
    </xf>
    <xf numFmtId="0" fontId="52" fillId="0" borderId="95" xfId="0" applyFont="1" applyBorder="1" applyAlignment="1" applyProtection="1">
      <alignment horizontal="left" vertical="top" wrapText="1"/>
      <protection locked="0"/>
    </xf>
    <xf numFmtId="0" fontId="52" fillId="0" borderId="120" xfId="0" applyFont="1" applyBorder="1" applyAlignment="1" applyProtection="1">
      <alignment horizontal="left" vertical="top" wrapText="1"/>
      <protection locked="0"/>
    </xf>
    <xf numFmtId="0" fontId="0" fillId="0" borderId="118" xfId="0" applyBorder="1" applyAlignment="1">
      <alignment horizontal="left" vertical="top" wrapText="1"/>
    </xf>
    <xf numFmtId="0" fontId="0" fillId="0" borderId="11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5" xfId="0" applyBorder="1" applyAlignment="1">
      <alignment horizontal="left" vertical="top" wrapText="1"/>
    </xf>
    <xf numFmtId="0" fontId="52" fillId="0" borderId="113" xfId="0" applyFont="1" applyBorder="1" applyAlignment="1" applyProtection="1">
      <alignment horizontal="left" vertical="top" wrapText="1"/>
      <protection locked="0"/>
    </xf>
    <xf numFmtId="0" fontId="0" fillId="0" borderId="114" xfId="0" applyBorder="1" applyAlignment="1">
      <alignment horizontal="left" vertical="top" wrapText="1"/>
    </xf>
    <xf numFmtId="0" fontId="0" fillId="0" borderId="115" xfId="0" applyBorder="1" applyAlignment="1">
      <alignment horizontal="left" vertical="top" wrapText="1"/>
    </xf>
    <xf numFmtId="0" fontId="52" fillId="0" borderId="110" xfId="0" applyFont="1" applyBorder="1" applyAlignment="1" applyProtection="1">
      <alignment horizontal="left" vertical="top" wrapText="1"/>
      <protection locked="0"/>
    </xf>
    <xf numFmtId="0" fontId="52" fillId="0" borderId="63" xfId="0" applyFont="1" applyBorder="1" applyAlignment="1" applyProtection="1">
      <alignment horizontal="left" vertical="top" wrapText="1"/>
      <protection locked="0"/>
    </xf>
    <xf numFmtId="0" fontId="52" fillId="0" borderId="109" xfId="0" applyFont="1" applyBorder="1" applyAlignment="1" applyProtection="1">
      <alignment horizontal="left" vertical="top" wrapText="1"/>
      <protection locked="0"/>
    </xf>
    <xf numFmtId="0" fontId="76" fillId="0" borderId="3" xfId="0" applyFont="1" applyBorder="1" applyAlignment="1" applyProtection="1">
      <alignment horizontal="left" vertical="top" wrapText="1"/>
      <protection locked="0"/>
    </xf>
    <xf numFmtId="0" fontId="28" fillId="0" borderId="0" xfId="0" applyFont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76" fillId="0" borderId="106" xfId="0" applyFont="1" applyBorder="1" applyAlignment="1" applyProtection="1">
      <alignment horizontal="left" vertical="top" wrapText="1"/>
      <protection locked="0"/>
    </xf>
    <xf numFmtId="0" fontId="76" fillId="0" borderId="103" xfId="0" applyFont="1" applyBorder="1" applyAlignment="1" applyProtection="1">
      <alignment horizontal="left" vertical="top" wrapText="1"/>
      <protection locked="0"/>
    </xf>
    <xf numFmtId="0" fontId="76" fillId="0" borderId="102" xfId="0" applyFont="1" applyBorder="1" applyAlignment="1" applyProtection="1">
      <alignment horizontal="left" vertical="top" wrapText="1"/>
      <protection locked="0"/>
    </xf>
    <xf numFmtId="0" fontId="52" fillId="0" borderId="99" xfId="0" applyFont="1" applyBorder="1" applyAlignment="1" applyProtection="1">
      <alignment horizontal="left" vertical="top" wrapText="1"/>
      <protection locked="0"/>
    </xf>
    <xf numFmtId="0" fontId="52" fillId="0" borderId="56" xfId="0" applyFont="1" applyBorder="1" applyAlignment="1" applyProtection="1">
      <alignment horizontal="left" vertical="top" wrapText="1"/>
      <protection locked="0"/>
    </xf>
    <xf numFmtId="0" fontId="52" fillId="0" borderId="92" xfId="0" applyFont="1" applyBorder="1" applyAlignment="1" applyProtection="1">
      <alignment horizontal="left" vertical="top" wrapText="1"/>
      <protection locked="0"/>
    </xf>
    <xf numFmtId="4" fontId="33" fillId="0" borderId="67" xfId="0" applyNumberFormat="1" applyFont="1" applyBorder="1" applyAlignment="1" applyProtection="1">
      <alignment horizontal="center" vertical="top" wrapText="1"/>
      <protection locked="0"/>
    </xf>
    <xf numFmtId="0" fontId="33" fillId="0" borderId="53" xfId="0" applyFont="1" applyBorder="1" applyAlignment="1" applyProtection="1">
      <alignment horizontal="center" vertical="top" wrapText="1"/>
      <protection locked="0"/>
    </xf>
    <xf numFmtId="0" fontId="33" fillId="0" borderId="68" xfId="0" applyFont="1" applyBorder="1" applyAlignment="1" applyProtection="1">
      <alignment horizontal="center" vertical="top" wrapText="1"/>
      <protection locked="0"/>
    </xf>
    <xf numFmtId="0" fontId="52" fillId="0" borderId="60" xfId="0" applyFont="1" applyBorder="1" applyAlignment="1" applyProtection="1">
      <alignment horizontal="left" vertical="top" wrapText="1"/>
      <protection locked="0"/>
    </xf>
    <xf numFmtId="0" fontId="0" fillId="0" borderId="64" xfId="0" applyBorder="1" applyAlignment="1">
      <alignment horizontal="left" vertical="top" wrapText="1"/>
    </xf>
    <xf numFmtId="0" fontId="0" fillId="0" borderId="59" xfId="0" applyBorder="1" applyAlignment="1">
      <alignment horizontal="left" vertical="top" wrapText="1"/>
    </xf>
    <xf numFmtId="0" fontId="0" fillId="0" borderId="0" xfId="0" applyAlignment="1">
      <alignment wrapText="1"/>
    </xf>
    <xf numFmtId="0" fontId="81" fillId="9" borderId="0" xfId="0" applyFont="1" applyFill="1" applyAlignment="1" applyProtection="1">
      <alignment horizontal="center" vertical="center" wrapText="1"/>
      <protection locked="0"/>
    </xf>
    <xf numFmtId="0" fontId="83" fillId="0" borderId="0" xfId="0" applyFont="1" applyAlignment="1">
      <alignment horizontal="center" vertical="center" wrapText="1"/>
    </xf>
    <xf numFmtId="0" fontId="84" fillId="0" borderId="0" xfId="0" applyFont="1" applyAlignment="1">
      <alignment horizontal="center" vertical="center" wrapText="1"/>
    </xf>
    <xf numFmtId="0" fontId="82" fillId="0" borderId="0" xfId="0" applyFont="1" applyAlignment="1">
      <alignment wrapText="1"/>
    </xf>
    <xf numFmtId="164" fontId="41" fillId="2" borderId="42" xfId="0" applyNumberFormat="1" applyFont="1" applyFill="1" applyBorder="1" applyAlignment="1">
      <alignment horizontal="center" vertical="center"/>
    </xf>
    <xf numFmtId="4" fontId="29" fillId="5" borderId="75" xfId="0" applyNumberFormat="1" applyFont="1" applyFill="1" applyBorder="1" applyAlignment="1">
      <alignment horizontal="right" vertical="top" wrapText="1"/>
    </xf>
    <xf numFmtId="4" fontId="29" fillId="5" borderId="78" xfId="0" applyNumberFormat="1" applyFont="1" applyFill="1" applyBorder="1" applyAlignment="1">
      <alignment horizontal="right" vertical="top" wrapText="1"/>
    </xf>
    <xf numFmtId="0" fontId="29" fillId="5" borderId="77" xfId="0" applyFont="1" applyFill="1" applyBorder="1" applyAlignment="1">
      <alignment horizontal="left" vertical="top" wrapText="1"/>
    </xf>
    <xf numFmtId="0" fontId="29" fillId="5" borderId="75" xfId="0" applyFont="1" applyFill="1" applyBorder="1" applyAlignment="1">
      <alignment horizontal="left" vertical="top" wrapText="1"/>
    </xf>
    <xf numFmtId="0" fontId="48" fillId="0" borderId="87" xfId="0" applyFont="1" applyBorder="1" applyAlignment="1" applyProtection="1">
      <alignment horizontal="left" vertical="top" wrapText="1"/>
      <protection locked="0"/>
    </xf>
    <xf numFmtId="0" fontId="0" fillId="0" borderId="87" xfId="0" applyBorder="1" applyAlignment="1">
      <alignment horizontal="left" vertical="top" wrapText="1"/>
    </xf>
    <xf numFmtId="0" fontId="0" fillId="0" borderId="88" xfId="0" applyBorder="1" applyAlignment="1">
      <alignment horizontal="left" vertical="top" wrapText="1"/>
    </xf>
    <xf numFmtId="0" fontId="73" fillId="0" borderId="44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>
      <alignment vertical="center" wrapText="1"/>
    </xf>
    <xf numFmtId="0" fontId="52" fillId="0" borderId="118" xfId="0" applyFont="1" applyBorder="1" applyAlignment="1" applyProtection="1">
      <alignment horizontal="left" vertical="top" wrapText="1"/>
      <protection locked="0"/>
    </xf>
    <xf numFmtId="0" fontId="52" fillId="0" borderId="121" xfId="0" applyFont="1" applyBorder="1" applyAlignment="1" applyProtection="1">
      <alignment horizontal="left" vertical="top" wrapText="1"/>
      <protection locked="0"/>
    </xf>
    <xf numFmtId="0" fontId="48" fillId="0" borderId="83" xfId="0" applyFont="1" applyBorder="1" applyAlignment="1" applyProtection="1">
      <alignment horizontal="left" vertical="top" wrapText="1"/>
      <protection locked="0"/>
    </xf>
    <xf numFmtId="0" fontId="0" fillId="0" borderId="83" xfId="0" applyBorder="1" applyAlignment="1">
      <alignment horizontal="left" vertical="top" wrapText="1"/>
    </xf>
    <xf numFmtId="0" fontId="70" fillId="0" borderId="56" xfId="0" applyFont="1" applyBorder="1" applyAlignment="1" applyProtection="1">
      <alignment horizontal="left" vertical="center" wrapText="1"/>
      <protection locked="0"/>
    </xf>
    <xf numFmtId="0" fontId="0" fillId="0" borderId="56" xfId="0" applyBorder="1" applyAlignment="1">
      <alignment wrapText="1"/>
    </xf>
    <xf numFmtId="0" fontId="52" fillId="0" borderId="64" xfId="0" applyFont="1" applyBorder="1" applyAlignment="1" applyProtection="1">
      <alignment horizontal="left" vertical="top" wrapText="1"/>
      <protection locked="0"/>
    </xf>
    <xf numFmtId="0" fontId="52" fillId="0" borderId="59" xfId="0" applyFont="1" applyBorder="1" applyAlignment="1" applyProtection="1">
      <alignment horizontal="left" vertical="top" wrapText="1"/>
      <protection locked="0"/>
    </xf>
    <xf numFmtId="0" fontId="52" fillId="0" borderId="2" xfId="0" applyFont="1" applyBorder="1" applyAlignment="1" applyProtection="1">
      <alignment horizontal="left" vertical="top" wrapText="1"/>
      <protection locked="0"/>
    </xf>
    <xf numFmtId="0" fontId="52" fillId="0" borderId="48" xfId="0" applyFont="1" applyBorder="1" applyAlignment="1" applyProtection="1">
      <alignment horizontal="left" vertical="top" wrapText="1"/>
      <protection locked="0"/>
    </xf>
    <xf numFmtId="0" fontId="48" fillId="0" borderId="53" xfId="0" applyFont="1" applyBorder="1" applyAlignment="1" applyProtection="1">
      <alignment horizontal="left" vertical="top" wrapText="1"/>
      <protection locked="0"/>
    </xf>
    <xf numFmtId="0" fontId="0" fillId="0" borderId="53" xfId="0" applyBorder="1" applyAlignment="1">
      <alignment horizontal="left" vertical="top" wrapText="1"/>
    </xf>
    <xf numFmtId="0" fontId="0" fillId="0" borderId="66" xfId="0" applyBorder="1" applyAlignment="1">
      <alignment horizontal="left" vertical="top" wrapText="1"/>
    </xf>
    <xf numFmtId="4" fontId="30" fillId="0" borderId="44" xfId="0" applyNumberFormat="1" applyFont="1" applyBorder="1" applyAlignment="1" applyProtection="1">
      <alignment horizontal="center" vertical="center" wrapText="1"/>
      <protection locked="0"/>
    </xf>
    <xf numFmtId="0" fontId="30" fillId="0" borderId="44" xfId="0" applyFont="1" applyBorder="1" applyAlignment="1" applyProtection="1">
      <alignment horizontal="center" vertical="center" wrapText="1"/>
      <protection locked="0"/>
    </xf>
    <xf numFmtId="0" fontId="30" fillId="0" borderId="47" xfId="0" applyFont="1" applyBorder="1" applyAlignment="1" applyProtection="1">
      <alignment horizontal="center" vertical="center" wrapText="1"/>
      <protection locked="0"/>
    </xf>
    <xf numFmtId="0" fontId="44" fillId="0" borderId="0" xfId="0" applyFont="1" applyAlignment="1" applyProtection="1">
      <alignment wrapText="1"/>
      <protection locked="0"/>
    </xf>
    <xf numFmtId="0" fontId="29" fillId="5" borderId="77" xfId="0" applyFont="1" applyFill="1" applyBorder="1" applyAlignment="1">
      <alignment horizontal="left" vertical="center" wrapText="1"/>
    </xf>
    <xf numFmtId="0" fontId="29" fillId="5" borderId="75" xfId="0" applyFont="1" applyFill="1" applyBorder="1" applyAlignment="1">
      <alignment horizontal="left" vertical="center" wrapText="1"/>
    </xf>
    <xf numFmtId="4" fontId="29" fillId="5" borderId="75" xfId="0" applyNumberFormat="1" applyFont="1" applyFill="1" applyBorder="1" applyAlignment="1">
      <alignment horizontal="right" vertical="center" wrapText="1"/>
    </xf>
    <xf numFmtId="4" fontId="29" fillId="5" borderId="78" xfId="0" applyNumberFormat="1" applyFont="1" applyFill="1" applyBorder="1" applyAlignment="1">
      <alignment horizontal="right" vertical="center" wrapText="1"/>
    </xf>
    <xf numFmtId="0" fontId="11" fillId="0" borderId="103" xfId="0" applyFont="1" applyBorder="1"/>
    <xf numFmtId="0" fontId="66" fillId="0" borderId="103" xfId="0" applyFont="1" applyBorder="1" applyAlignment="1" applyProtection="1">
      <alignment horizontal="left" vertical="top"/>
      <protection locked="0"/>
    </xf>
    <xf numFmtId="0" fontId="44" fillId="0" borderId="103" xfId="0" applyFont="1" applyBorder="1" applyProtection="1">
      <protection locked="0"/>
    </xf>
    <xf numFmtId="0" fontId="1" fillId="4" borderId="0" xfId="0" applyFont="1" applyFill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20" fillId="0" borderId="103" xfId="0" applyFont="1" applyBorder="1" applyAlignment="1">
      <alignment horizontal="left" vertical="center"/>
    </xf>
    <xf numFmtId="4" fontId="20" fillId="0" borderId="103" xfId="0" applyNumberFormat="1" applyFont="1" applyBorder="1" applyAlignment="1">
      <alignment vertical="center"/>
    </xf>
    <xf numFmtId="0" fontId="4" fillId="4" borderId="29" xfId="0" applyFont="1" applyFill="1" applyBorder="1" applyAlignment="1">
      <alignment horizontal="center" vertical="center" wrapText="1"/>
    </xf>
    <xf numFmtId="49" fontId="21" fillId="0" borderId="118" xfId="0" applyNumberFormat="1" applyFont="1" applyBorder="1" applyAlignment="1">
      <alignment horizontal="center"/>
    </xf>
    <xf numFmtId="0" fontId="21" fillId="0" borderId="118" xfId="0" applyFont="1" applyBorder="1" applyAlignment="1">
      <alignment horizontal="center"/>
    </xf>
    <xf numFmtId="4" fontId="21" fillId="0" borderId="118" xfId="0" applyNumberFormat="1" applyFont="1" applyBorder="1" applyAlignment="1">
      <alignment horizontal="center"/>
    </xf>
    <xf numFmtId="0" fontId="5" fillId="0" borderId="120" xfId="0" applyFont="1" applyBorder="1" applyAlignment="1">
      <alignment horizontal="center" vertical="center" wrapText="1"/>
    </xf>
    <xf numFmtId="0" fontId="5" fillId="0" borderId="118" xfId="0" applyFont="1" applyBorder="1" applyAlignment="1">
      <alignment horizontal="center" vertical="center" wrapText="1"/>
    </xf>
    <xf numFmtId="0" fontId="5" fillId="0" borderId="119" xfId="0" applyFont="1" applyBorder="1" applyAlignment="1">
      <alignment horizontal="center" vertical="center" wrapText="1"/>
    </xf>
    <xf numFmtId="0" fontId="5" fillId="4" borderId="120" xfId="0" applyFont="1" applyFill="1" applyBorder="1" applyAlignment="1">
      <alignment horizontal="center" vertical="center" wrapText="1"/>
    </xf>
    <xf numFmtId="0" fontId="5" fillId="4" borderId="118" xfId="0" applyFont="1" applyFill="1" applyBorder="1" applyAlignment="1">
      <alignment horizontal="center" vertical="center" wrapText="1"/>
    </xf>
    <xf numFmtId="0" fontId="5" fillId="4" borderId="119" xfId="0" applyFont="1" applyFill="1" applyBorder="1" applyAlignment="1">
      <alignment horizontal="center" vertical="center" wrapText="1"/>
    </xf>
    <xf numFmtId="0" fontId="29" fillId="5" borderId="118" xfId="0" applyFont="1" applyFill="1" applyBorder="1" applyAlignment="1">
      <alignment horizontal="center" vertical="center" wrapText="1"/>
    </xf>
    <xf numFmtId="4" fontId="29" fillId="5" borderId="118" xfId="0" applyNumberFormat="1" applyFont="1" applyFill="1" applyBorder="1" applyAlignment="1">
      <alignment vertical="center" wrapText="1"/>
    </xf>
    <xf numFmtId="4" fontId="29" fillId="5" borderId="120" xfId="0" applyNumberFormat="1" applyFont="1" applyFill="1" applyBorder="1" applyAlignment="1">
      <alignment vertical="center" wrapText="1"/>
    </xf>
    <xf numFmtId="4" fontId="29" fillId="5" borderId="118" xfId="0" applyNumberFormat="1" applyFont="1" applyFill="1" applyBorder="1" applyAlignment="1">
      <alignment vertical="center" wrapText="1"/>
    </xf>
    <xf numFmtId="4" fontId="29" fillId="5" borderId="119" xfId="0" applyNumberFormat="1" applyFont="1" applyFill="1" applyBorder="1" applyAlignment="1">
      <alignment vertical="center" wrapText="1"/>
    </xf>
    <xf numFmtId="4" fontId="30" fillId="0" borderId="30" xfId="0" applyNumberFormat="1" applyFont="1" applyBorder="1" applyAlignment="1"/>
    <xf numFmtId="4" fontId="30" fillId="0" borderId="23" xfId="0" applyNumberFormat="1" applyFont="1" applyBorder="1" applyAlignment="1"/>
    <xf numFmtId="4" fontId="30" fillId="0" borderId="31" xfId="0" applyNumberFormat="1" applyFont="1" applyBorder="1" applyAlignment="1"/>
    <xf numFmtId="4" fontId="30" fillId="0" borderId="24" xfId="0" applyNumberFormat="1" applyFont="1" applyBorder="1" applyAlignment="1"/>
    <xf numFmtId="4" fontId="30" fillId="0" borderId="32" xfId="0" applyNumberFormat="1" applyFont="1" applyBorder="1" applyAlignment="1"/>
    <xf numFmtId="4" fontId="30" fillId="0" borderId="10" xfId="0" applyNumberFormat="1" applyFont="1" applyBorder="1" applyAlignment="1"/>
    <xf numFmtId="4" fontId="30" fillId="0" borderId="33" xfId="0" applyNumberFormat="1" applyFont="1" applyBorder="1" applyAlignment="1"/>
    <xf numFmtId="4" fontId="30" fillId="0" borderId="6" xfId="0" applyNumberFormat="1" applyFont="1" applyBorder="1" applyAlignment="1"/>
    <xf numFmtId="4" fontId="30" fillId="0" borderId="34" xfId="0" applyNumberFormat="1" applyFont="1" applyBorder="1" applyAlignment="1"/>
    <xf numFmtId="4" fontId="30" fillId="0" borderId="27" xfId="0" applyNumberFormat="1" applyFont="1" applyBorder="1" applyAlignment="1"/>
    <xf numFmtId="4" fontId="30" fillId="0" borderId="35" xfId="0" applyNumberFormat="1" applyFont="1" applyBorder="1" applyAlignment="1"/>
    <xf numFmtId="4" fontId="30" fillId="0" borderId="28" xfId="0" applyNumberFormat="1" applyFont="1" applyBorder="1" applyAlignment="1"/>
    <xf numFmtId="0" fontId="34" fillId="0" borderId="102" xfId="0" applyFont="1" applyBorder="1" applyAlignment="1" applyProtection="1">
      <alignment vertical="top"/>
      <protection locked="0"/>
    </xf>
    <xf numFmtId="169" fontId="47" fillId="0" borderId="118" xfId="0" applyNumberFormat="1" applyFont="1" applyBorder="1" applyAlignment="1" applyProtection="1">
      <alignment horizontal="center" vertical="top"/>
      <protection locked="0"/>
    </xf>
    <xf numFmtId="0" fontId="52" fillId="0" borderId="118" xfId="0" applyFont="1" applyBorder="1" applyAlignment="1" applyProtection="1">
      <alignment horizontal="left" vertical="top"/>
      <protection locked="0"/>
    </xf>
    <xf numFmtId="0" fontId="47" fillId="0" borderId="118" xfId="0" applyFont="1" applyBorder="1" applyAlignment="1" applyProtection="1">
      <alignment horizontal="right" vertical="top"/>
      <protection locked="0"/>
    </xf>
    <xf numFmtId="169" fontId="47" fillId="0" borderId="118" xfId="0" applyNumberFormat="1" applyFont="1" applyBorder="1" applyAlignment="1" applyProtection="1">
      <alignment horizontal="right" vertical="top"/>
      <protection locked="0"/>
    </xf>
    <xf numFmtId="0" fontId="47" fillId="0" borderId="106" xfId="0" applyFont="1" applyBorder="1" applyAlignment="1" applyProtection="1">
      <alignment horizontal="center" vertical="top"/>
      <protection locked="0"/>
    </xf>
    <xf numFmtId="0" fontId="58" fillId="0" borderId="106" xfId="0" applyFont="1" applyBorder="1" applyAlignment="1" applyProtection="1">
      <alignment horizontal="center" vertical="top"/>
      <protection locked="0"/>
    </xf>
    <xf numFmtId="0" fontId="74" fillId="0" borderId="122" xfId="0" applyFont="1" applyBorder="1" applyAlignment="1">
      <alignment horizontal="center" vertical="top" wrapText="1"/>
    </xf>
    <xf numFmtId="4" fontId="72" fillId="0" borderId="122" xfId="0" applyNumberFormat="1" applyFont="1" applyBorder="1" applyAlignment="1">
      <alignment vertical="top"/>
    </xf>
    <xf numFmtId="4" fontId="72" fillId="0" borderId="122" xfId="0" applyNumberFormat="1" applyFont="1" applyBorder="1" applyAlignment="1">
      <alignment horizontal="right" vertical="top"/>
    </xf>
    <xf numFmtId="4" fontId="72" fillId="0" borderId="123" xfId="0" applyNumberFormat="1" applyFont="1" applyBorder="1" applyAlignment="1">
      <alignment vertical="top"/>
    </xf>
    <xf numFmtId="0" fontId="52" fillId="0" borderId="124" xfId="0" applyFont="1" applyBorder="1" applyAlignment="1" applyProtection="1">
      <alignment horizontal="left" vertical="top" wrapText="1"/>
      <protection locked="0"/>
    </xf>
    <xf numFmtId="0" fontId="52" fillId="0" borderId="125" xfId="0" applyFont="1" applyBorder="1" applyAlignment="1" applyProtection="1">
      <alignment horizontal="left" vertical="top" wrapText="1"/>
      <protection locked="0"/>
    </xf>
    <xf numFmtId="0" fontId="52" fillId="0" borderId="126" xfId="0" applyFont="1" applyBorder="1" applyAlignment="1" applyProtection="1">
      <alignment horizontal="left" vertical="top" wrapText="1"/>
      <protection locked="0"/>
    </xf>
    <xf numFmtId="0" fontId="47" fillId="0" borderId="122" xfId="0" applyFont="1" applyBorder="1" applyAlignment="1">
      <alignment horizontal="center" vertical="top" wrapText="1"/>
    </xf>
    <xf numFmtId="0" fontId="72" fillId="0" borderId="108" xfId="10" applyFont="1" applyBorder="1" applyAlignment="1">
      <alignment horizontal="center" vertical="top"/>
    </xf>
    <xf numFmtId="0" fontId="58" fillId="0" borderId="119" xfId="0" applyFont="1" applyBorder="1" applyAlignment="1" applyProtection="1">
      <alignment horizontal="left" vertical="top"/>
      <protection locked="0"/>
    </xf>
    <xf numFmtId="0" fontId="58" fillId="0" borderId="120" xfId="0" applyFont="1" applyBorder="1" applyAlignment="1" applyProtection="1">
      <alignment horizontal="left" vertical="top" wrapText="1"/>
      <protection locked="0"/>
    </xf>
    <xf numFmtId="0" fontId="58" fillId="0" borderId="118" xfId="0" applyFont="1" applyBorder="1" applyAlignment="1" applyProtection="1">
      <alignment horizontal="left" vertical="top" wrapText="1"/>
      <protection locked="0"/>
    </xf>
    <xf numFmtId="0" fontId="58" fillId="0" borderId="119" xfId="0" applyFont="1" applyBorder="1" applyAlignment="1" applyProtection="1">
      <alignment horizontal="left" vertical="top" wrapText="1"/>
      <protection locked="0"/>
    </xf>
    <xf numFmtId="0" fontId="58" fillId="0" borderId="120" xfId="0" applyFont="1" applyBorder="1" applyAlignment="1" applyProtection="1">
      <alignment horizontal="center" vertical="top"/>
      <protection locked="0"/>
    </xf>
  </cellXfs>
  <cellStyles count="11">
    <cellStyle name="Excel Built-in Normal" xfId="9" xr:uid="{00000000-0005-0000-0000-000000000000}"/>
    <cellStyle name="Název 2" xfId="8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3" xr:uid="{00000000-0005-0000-0000-000005000000}"/>
    <cellStyle name="Normální 5" xfId="6" xr:uid="{00000000-0005-0000-0000-000006000000}"/>
    <cellStyle name="Normální 6" xfId="7" xr:uid="{00000000-0005-0000-0000-000007000000}"/>
    <cellStyle name="Normální 7" xfId="10" xr:uid="{00000000-0005-0000-0000-000008000000}"/>
    <cellStyle name="normální_VV - S-0811 - SO 01 Silnoproud-oprava_ozn_05_07" xfId="5" xr:uid="{00000000-0005-0000-0000-000009000000}"/>
    <cellStyle name="normální_VV-SO-02-Silnoproud" xfId="4" xr:uid="{00000000-0005-0000-0000-00000A000000}"/>
  </cellStyles>
  <dxfs count="0"/>
  <tableStyles count="0" defaultTableStyle="TableStyleMedium9" defaultPivotStyle="PivotStyleLight16"/>
  <colors>
    <mruColors>
      <color rgb="FFDE54FA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/>
    <pageSetUpPr fitToPage="1"/>
  </sheetPr>
  <dimension ref="A1:P57"/>
  <sheetViews>
    <sheetView tabSelected="1" zoomScale="120" zoomScaleNormal="120" zoomScaleSheetLayoutView="100" workbookViewId="0">
      <selection activeCell="G17" sqref="G17"/>
    </sheetView>
  </sheetViews>
  <sheetFormatPr defaultColWidth="9.140625" defaultRowHeight="12.75"/>
  <cols>
    <col min="1" max="1" width="12.5703125" style="1" customWidth="1"/>
    <col min="2" max="2" width="61.5703125" style="1" customWidth="1"/>
    <col min="3" max="3" width="19" style="16" customWidth="1"/>
    <col min="4" max="16384" width="9.140625" style="1"/>
  </cols>
  <sheetData>
    <row r="1" spans="1:16" ht="29.25" customHeight="1">
      <c r="A1" s="450" t="s">
        <v>0</v>
      </c>
      <c r="B1" s="451"/>
      <c r="C1" s="451"/>
    </row>
    <row r="2" spans="1:16" ht="25.5" customHeight="1">
      <c r="A2" s="453" t="s">
        <v>1</v>
      </c>
      <c r="B2" s="454"/>
      <c r="C2" s="454"/>
    </row>
    <row r="3" spans="1:16" ht="12.75" customHeight="1">
      <c r="A3" s="556"/>
      <c r="B3" s="557"/>
      <c r="C3" s="558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6" ht="10.5" customHeight="1">
      <c r="A4" s="443"/>
      <c r="B4" s="18" t="s">
        <v>2</v>
      </c>
      <c r="C4" s="345" t="s">
        <v>3</v>
      </c>
      <c r="D4" s="155"/>
      <c r="E4" s="155"/>
      <c r="F4" s="155"/>
      <c r="G4" s="155"/>
      <c r="H4" s="155"/>
      <c r="I4" s="452"/>
      <c r="J4" s="452"/>
      <c r="K4"/>
      <c r="L4"/>
      <c r="M4"/>
    </row>
    <row r="5" spans="1:16" ht="26.25" customHeight="1">
      <c r="A5" s="559" t="s">
        <v>4</v>
      </c>
      <c r="B5" s="260" t="s">
        <v>5</v>
      </c>
      <c r="C5" s="261">
        <f>SUM('Silnopr '!H7:I7)</f>
        <v>0</v>
      </c>
      <c r="D5" s="154"/>
      <c r="E5" s="144"/>
      <c r="F5" s="144"/>
      <c r="I5" s="155"/>
      <c r="J5" s="155"/>
      <c r="K5" s="155"/>
      <c r="L5" s="155"/>
      <c r="M5" s="155"/>
    </row>
    <row r="6" spans="1:16" ht="14.25" customHeight="1">
      <c r="A6" s="559" t="s">
        <v>6</v>
      </c>
      <c r="B6" s="262" t="s">
        <v>7</v>
      </c>
      <c r="C6" s="263">
        <f>Slaboproud!H8</f>
        <v>0</v>
      </c>
      <c r="D6" s="145"/>
      <c r="E6" s="144"/>
      <c r="F6" s="144"/>
    </row>
    <row r="7" spans="1:16" ht="26.25" customHeight="1">
      <c r="A7" s="560"/>
      <c r="B7" s="561" t="s">
        <v>8</v>
      </c>
      <c r="C7" s="562">
        <f>SUM(C5:C6)</f>
        <v>0</v>
      </c>
      <c r="E7" s="10"/>
      <c r="F7" s="10"/>
      <c r="G7" s="10"/>
      <c r="H7" s="10"/>
    </row>
    <row r="8" spans="1:16" ht="16.5" customHeight="1">
      <c r="A8" s="404"/>
      <c r="B8" s="405" t="s">
        <v>9</v>
      </c>
      <c r="C8" s="406"/>
      <c r="D8" s="12"/>
      <c r="I8" s="156"/>
      <c r="J8" s="156"/>
      <c r="K8" s="156"/>
      <c r="L8" s="156"/>
      <c r="M8" s="156"/>
    </row>
    <row r="9" spans="1:16">
      <c r="A9" s="404"/>
      <c r="B9" s="448" t="s">
        <v>10</v>
      </c>
      <c r="C9" s="449"/>
      <c r="D9" s="12"/>
      <c r="E9" s="15"/>
      <c r="F9" s="12"/>
      <c r="G9" s="12"/>
      <c r="H9" s="12"/>
      <c r="I9" s="10"/>
      <c r="J9" s="10"/>
      <c r="K9" s="10"/>
      <c r="L9" s="10"/>
      <c r="M9" s="10"/>
    </row>
    <row r="10" spans="1:16" ht="15.75" customHeight="1">
      <c r="A10" s="407" t="s">
        <v>11</v>
      </c>
      <c r="B10" s="408" t="s">
        <v>12</v>
      </c>
      <c r="C10" s="409"/>
      <c r="D10" s="12"/>
      <c r="E10" s="15"/>
      <c r="F10" s="12"/>
      <c r="G10" s="12"/>
      <c r="H10" s="12"/>
      <c r="N10" s="10"/>
      <c r="O10" s="10"/>
      <c r="P10" s="10"/>
    </row>
    <row r="11" spans="1:16" ht="13.5" customHeight="1">
      <c r="A11" s="410" t="s">
        <v>13</v>
      </c>
      <c r="B11" s="411" t="s">
        <v>14</v>
      </c>
      <c r="C11" s="412"/>
      <c r="D11" s="12"/>
      <c r="E11" s="15"/>
      <c r="F11" s="12"/>
      <c r="G11" s="12"/>
      <c r="H11" s="12"/>
      <c r="N11" s="10"/>
      <c r="O11" s="10"/>
      <c r="P11" s="10"/>
    </row>
    <row r="12" spans="1:16" ht="13.5" customHeight="1">
      <c r="A12" s="410" t="s">
        <v>15</v>
      </c>
      <c r="B12" s="408" t="s">
        <v>16</v>
      </c>
      <c r="C12" s="409"/>
      <c r="D12" s="12"/>
      <c r="E12" s="15"/>
      <c r="F12" s="12"/>
      <c r="G12" s="12"/>
      <c r="H12" s="12"/>
      <c r="N12" s="10"/>
      <c r="O12" s="10"/>
      <c r="P12" s="10"/>
    </row>
    <row r="13" spans="1:16" ht="13.5" customHeight="1">
      <c r="A13" s="410" t="s">
        <v>17</v>
      </c>
      <c r="B13" s="413" t="s">
        <v>18</v>
      </c>
      <c r="C13" s="409"/>
      <c r="D13" s="12"/>
      <c r="E13" s="15"/>
      <c r="F13" s="12"/>
      <c r="G13" s="12"/>
      <c r="H13" s="12"/>
      <c r="N13" s="10"/>
      <c r="O13" s="10"/>
      <c r="P13" s="10"/>
    </row>
    <row r="14" spans="1:16" ht="13.5" customHeight="1">
      <c r="A14" s="339"/>
      <c r="B14" s="341"/>
      <c r="C14" s="342"/>
      <c r="D14" s="12"/>
      <c r="E14" s="15"/>
      <c r="F14" s="12"/>
      <c r="G14" s="12"/>
      <c r="H14" s="12"/>
      <c r="N14" s="10"/>
      <c r="O14" s="10"/>
      <c r="P14" s="10"/>
    </row>
    <row r="15" spans="1:16" ht="13.5" customHeight="1">
      <c r="A15" s="339"/>
      <c r="B15" s="343"/>
      <c r="C15" s="344"/>
      <c r="D15" s="12"/>
      <c r="E15" s="15"/>
      <c r="F15" s="12"/>
      <c r="G15" s="12"/>
      <c r="H15" s="12"/>
      <c r="N15" s="10"/>
      <c r="O15" s="10"/>
      <c r="P15" s="10"/>
    </row>
    <row r="16" spans="1:16" ht="13.5" customHeight="1">
      <c r="A16" s="339"/>
      <c r="B16" s="339"/>
      <c r="C16" s="340"/>
      <c r="D16" s="12"/>
      <c r="E16" s="15"/>
      <c r="F16" s="12"/>
      <c r="G16" s="12"/>
      <c r="H16" s="12"/>
      <c r="N16" s="10"/>
      <c r="O16" s="10"/>
      <c r="P16" s="10"/>
    </row>
    <row r="17" spans="1:16" ht="13.5" customHeight="1">
      <c r="A17" s="339"/>
      <c r="B17" s="339"/>
      <c r="C17" s="340"/>
      <c r="D17" s="12"/>
      <c r="E17" s="15"/>
      <c r="F17" s="12"/>
      <c r="G17" s="12"/>
      <c r="H17" s="12"/>
      <c r="N17" s="10"/>
      <c r="O17" s="10"/>
      <c r="P17" s="10"/>
    </row>
    <row r="18" spans="1:16" ht="13.5" customHeight="1">
      <c r="A18" s="339"/>
      <c r="B18" s="339"/>
      <c r="C18" s="340"/>
      <c r="D18" s="12"/>
      <c r="E18" s="15"/>
      <c r="F18" s="12"/>
      <c r="G18" s="12"/>
      <c r="H18" s="12"/>
      <c r="N18" s="10"/>
      <c r="O18" s="10"/>
      <c r="P18" s="10"/>
    </row>
    <row r="19" spans="1:16" ht="13.5" customHeight="1">
      <c r="A19" s="339"/>
      <c r="B19" s="339"/>
      <c r="C19" s="340"/>
      <c r="D19" s="12"/>
      <c r="E19" s="15"/>
      <c r="F19" s="12"/>
      <c r="G19" s="12"/>
      <c r="H19" s="12"/>
      <c r="N19" s="10"/>
      <c r="O19" s="10"/>
      <c r="P19" s="10"/>
    </row>
    <row r="20" spans="1:16" ht="13.5" customHeight="1">
      <c r="A20" s="339"/>
      <c r="B20" s="339"/>
      <c r="C20" s="340"/>
      <c r="D20" s="12"/>
      <c r="E20" s="15"/>
      <c r="F20" s="12"/>
      <c r="G20" s="12"/>
      <c r="H20" s="12"/>
      <c r="N20" s="10"/>
      <c r="O20" s="10"/>
      <c r="P20" s="10"/>
    </row>
    <row r="21" spans="1:16" ht="13.5" customHeight="1">
      <c r="A21" s="339"/>
      <c r="B21" s="339"/>
      <c r="C21" s="340"/>
      <c r="D21" s="12"/>
      <c r="E21" s="15"/>
      <c r="F21" s="12"/>
      <c r="G21" s="12"/>
      <c r="H21" s="12"/>
      <c r="N21" s="10"/>
      <c r="O21" s="10"/>
      <c r="P21" s="10"/>
    </row>
    <row r="22" spans="1:16" ht="13.5" customHeight="1">
      <c r="A22" s="339"/>
      <c r="B22" s="339"/>
      <c r="C22" s="340"/>
      <c r="D22" s="12"/>
      <c r="E22" s="15"/>
      <c r="F22" s="12"/>
      <c r="G22" s="12"/>
      <c r="H22" s="12"/>
      <c r="N22" s="10"/>
      <c r="O22" s="10"/>
      <c r="P22" s="10"/>
    </row>
    <row r="23" spans="1:16" ht="13.5" customHeight="1">
      <c r="D23" s="12"/>
      <c r="E23" s="15"/>
      <c r="F23" s="12"/>
      <c r="G23" s="12"/>
      <c r="H23" s="12"/>
      <c r="N23" s="10"/>
      <c r="O23" s="10"/>
      <c r="P23" s="10"/>
    </row>
    <row r="24" spans="1:16" ht="15.75" customHeight="1">
      <c r="D24" s="12"/>
      <c r="E24" s="15"/>
      <c r="F24" s="12"/>
      <c r="G24" s="12"/>
      <c r="H24" s="12"/>
      <c r="N24" s="10"/>
      <c r="O24" s="10"/>
      <c r="P24" s="10"/>
    </row>
    <row r="25" spans="1:16" ht="15.75" customHeight="1">
      <c r="D25" s="12"/>
      <c r="E25" s="15"/>
      <c r="F25" s="12"/>
      <c r="G25" s="12"/>
      <c r="H25" s="12"/>
      <c r="N25" s="10"/>
      <c r="O25" s="10"/>
      <c r="P25" s="10"/>
    </row>
    <row r="26" spans="1:16" ht="15.75" customHeight="1">
      <c r="D26" s="12"/>
      <c r="E26" s="15"/>
      <c r="F26" s="12"/>
      <c r="G26" s="12"/>
      <c r="H26" s="12"/>
      <c r="N26" s="10"/>
      <c r="O26" s="10"/>
      <c r="P26" s="10"/>
    </row>
    <row r="27" spans="1:16" ht="15.75" customHeight="1">
      <c r="D27" s="12"/>
      <c r="E27" s="15"/>
      <c r="F27" s="12"/>
      <c r="G27" s="12"/>
      <c r="H27" s="12"/>
      <c r="N27" s="10"/>
      <c r="O27" s="10"/>
      <c r="P27" s="10"/>
    </row>
    <row r="28" spans="1:16" ht="15.75" customHeight="1">
      <c r="D28" s="243"/>
      <c r="E28" s="15"/>
      <c r="F28" s="12"/>
      <c r="G28" s="12"/>
      <c r="H28" s="12"/>
      <c r="N28" s="10"/>
      <c r="O28" s="10"/>
      <c r="P28" s="10"/>
    </row>
    <row r="29" spans="1:16" s="10" customFormat="1" ht="18" customHeight="1">
      <c r="A29" s="1"/>
      <c r="B29" s="1"/>
      <c r="C29" s="16"/>
      <c r="D29" s="12"/>
      <c r="E29" s="15"/>
      <c r="F29" s="12"/>
      <c r="G29" s="12"/>
      <c r="H29" s="12"/>
      <c r="I29" s="12"/>
      <c r="J29" s="12"/>
      <c r="K29" s="12"/>
      <c r="L29" s="15"/>
      <c r="M29" s="12"/>
      <c r="N29" s="1"/>
      <c r="O29" s="1"/>
      <c r="P29" s="1"/>
    </row>
    <row r="30" spans="1:16">
      <c r="D30" s="12"/>
      <c r="E30" s="15"/>
      <c r="F30" s="12"/>
      <c r="G30" s="12"/>
      <c r="H30" s="12"/>
      <c r="I30" s="12"/>
      <c r="J30" s="12"/>
      <c r="K30" s="12"/>
      <c r="L30" s="15"/>
      <c r="M30" s="12"/>
      <c r="N30" s="12"/>
      <c r="O30" s="12"/>
      <c r="P30" s="12"/>
    </row>
    <row r="31" spans="1:16" s="12" customFormat="1" ht="4.9000000000000004" customHeight="1">
      <c r="A31" s="1"/>
      <c r="B31" s="1"/>
      <c r="C31" s="16"/>
      <c r="E31" s="15"/>
      <c r="L31" s="15"/>
    </row>
    <row r="32" spans="1:16" s="12" customFormat="1" ht="15" customHeight="1">
      <c r="A32" s="1"/>
      <c r="B32" s="1"/>
      <c r="C32" s="16"/>
      <c r="E32" s="15"/>
      <c r="L32" s="15"/>
    </row>
    <row r="33" spans="1:12" s="12" customFormat="1" ht="15" customHeight="1">
      <c r="A33" s="1"/>
      <c r="B33" s="1"/>
      <c r="C33" s="16"/>
      <c r="E33" s="15"/>
      <c r="L33" s="15"/>
    </row>
    <row r="34" spans="1:12" s="12" customFormat="1" ht="15" customHeight="1">
      <c r="A34" s="1"/>
      <c r="B34" s="1"/>
      <c r="C34" s="16"/>
      <c r="E34" s="15"/>
      <c r="L34" s="15"/>
    </row>
    <row r="35" spans="1:12" s="12" customFormat="1" ht="15" customHeight="1">
      <c r="A35" s="1"/>
      <c r="B35" s="1"/>
      <c r="C35" s="16"/>
      <c r="D35" s="1"/>
      <c r="E35" s="15"/>
      <c r="L35" s="15"/>
    </row>
    <row r="36" spans="1:12" s="12" customFormat="1" ht="15" customHeight="1">
      <c r="A36" s="1"/>
      <c r="B36" s="1"/>
      <c r="C36" s="16"/>
      <c r="D36" s="13"/>
      <c r="E36" s="15"/>
      <c r="L36" s="15"/>
    </row>
    <row r="37" spans="1:12" s="12" customFormat="1" ht="15" customHeight="1">
      <c r="A37" s="1"/>
      <c r="B37" s="1"/>
      <c r="C37" s="16"/>
      <c r="D37" s="13"/>
      <c r="E37" s="15"/>
      <c r="L37" s="15"/>
    </row>
    <row r="38" spans="1:12" s="12" customFormat="1" ht="15" customHeight="1">
      <c r="A38" s="1"/>
      <c r="B38" s="1"/>
      <c r="C38" s="16"/>
      <c r="D38" s="11"/>
      <c r="E38" s="15"/>
      <c r="L38" s="15"/>
    </row>
    <row r="39" spans="1:12" s="12" customFormat="1" ht="15" customHeight="1">
      <c r="A39" s="1"/>
      <c r="B39" s="1"/>
      <c r="C39" s="16"/>
      <c r="D39" s="11"/>
      <c r="E39" s="15"/>
      <c r="L39" s="15"/>
    </row>
    <row r="40" spans="1:12" s="12" customFormat="1" ht="15" customHeight="1">
      <c r="A40" s="1"/>
      <c r="B40" s="1"/>
      <c r="C40" s="16"/>
      <c r="D40" s="13"/>
      <c r="E40" s="15"/>
      <c r="L40" s="15"/>
    </row>
    <row r="41" spans="1:12" s="12" customFormat="1" ht="15" customHeight="1">
      <c r="A41" s="1"/>
      <c r="B41" s="1"/>
      <c r="C41" s="16"/>
      <c r="D41" s="1"/>
      <c r="E41" s="15"/>
      <c r="L41" s="15"/>
    </row>
    <row r="42" spans="1:12" s="12" customFormat="1" ht="15.75" customHeight="1">
      <c r="A42" s="1"/>
      <c r="B42" s="1"/>
      <c r="C42" s="16"/>
      <c r="D42" s="1"/>
      <c r="E42" s="15"/>
      <c r="L42" s="15"/>
    </row>
    <row r="43" spans="1:12" s="12" customFormat="1" ht="15" customHeight="1">
      <c r="A43" s="1"/>
      <c r="B43" s="1"/>
      <c r="C43" s="16"/>
      <c r="D43" s="1"/>
      <c r="E43" s="15"/>
      <c r="L43" s="15"/>
    </row>
    <row r="44" spans="1:12" s="12" customFormat="1" ht="15" customHeight="1">
      <c r="A44" s="1"/>
      <c r="B44" s="1"/>
      <c r="C44" s="16"/>
      <c r="D44" s="1"/>
      <c r="E44" s="15"/>
      <c r="L44" s="15"/>
    </row>
    <row r="45" spans="1:12" s="12" customFormat="1" ht="18" customHeight="1">
      <c r="A45" s="1"/>
      <c r="B45" s="1"/>
      <c r="C45" s="16"/>
      <c r="D45" s="1"/>
      <c r="E45" s="15"/>
      <c r="L45" s="15"/>
    </row>
    <row r="46" spans="1:12" s="12" customFormat="1" ht="15" customHeight="1">
      <c r="A46" s="1"/>
      <c r="B46" s="1"/>
      <c r="C46" s="16"/>
      <c r="D46" s="1"/>
      <c r="E46" s="15"/>
      <c r="L46" s="15"/>
    </row>
    <row r="47" spans="1:12" s="12" customFormat="1" ht="15" customHeight="1">
      <c r="A47" s="1"/>
      <c r="B47" s="1"/>
      <c r="C47" s="16"/>
      <c r="D47" s="1"/>
      <c r="E47" s="1"/>
      <c r="F47" s="1"/>
      <c r="G47" s="1"/>
      <c r="L47" s="15"/>
    </row>
    <row r="48" spans="1:12" s="12" customFormat="1" ht="15" customHeight="1">
      <c r="A48" s="1"/>
      <c r="B48" s="1"/>
      <c r="C48" s="16"/>
      <c r="D48" s="1"/>
      <c r="E48" s="13"/>
      <c r="F48" s="13"/>
      <c r="G48" s="13"/>
      <c r="H48" s="1"/>
      <c r="L48" s="15"/>
    </row>
    <row r="49" spans="1:16" s="12" customFormat="1" ht="15" customHeight="1">
      <c r="A49" s="1"/>
      <c r="B49" s="1"/>
      <c r="C49" s="16"/>
      <c r="D49" s="1"/>
      <c r="E49" s="13"/>
      <c r="F49" s="13"/>
      <c r="G49" s="13"/>
      <c r="H49" s="13"/>
      <c r="L49" s="15"/>
    </row>
    <row r="50" spans="1:16" s="12" customFormat="1" ht="15" customHeight="1">
      <c r="A50" s="1"/>
      <c r="B50" s="1"/>
      <c r="C50" s="16"/>
      <c r="D50" s="1"/>
      <c r="E50" s="11"/>
      <c r="F50" s="11"/>
      <c r="G50" s="11"/>
      <c r="H50" s="13"/>
      <c r="I50" s="1"/>
      <c r="J50" s="1"/>
      <c r="K50" s="1"/>
      <c r="L50" s="1"/>
      <c r="M50" s="1"/>
    </row>
    <row r="51" spans="1:16" s="12" customFormat="1" ht="15" customHeight="1">
      <c r="A51" s="1"/>
      <c r="B51" s="1"/>
      <c r="C51" s="16"/>
      <c r="D51" s="1"/>
      <c r="E51" s="11"/>
      <c r="F51" s="11"/>
      <c r="G51" s="11"/>
      <c r="H51" s="11"/>
      <c r="I51" s="13"/>
      <c r="J51" s="13"/>
      <c r="K51" s="13"/>
      <c r="L51" s="13"/>
      <c r="M51" s="13"/>
      <c r="N51" s="1"/>
      <c r="O51" s="1"/>
      <c r="P51" s="1"/>
    </row>
    <row r="52" spans="1:16" ht="15">
      <c r="E52" s="13"/>
      <c r="F52" s="13"/>
      <c r="G52" s="13"/>
      <c r="H52" s="11"/>
      <c r="I52" s="13"/>
      <c r="J52" s="13"/>
      <c r="K52" s="13"/>
      <c r="L52" s="13"/>
      <c r="M52" s="13"/>
      <c r="N52" s="13"/>
      <c r="O52" s="13"/>
      <c r="P52" s="13"/>
    </row>
    <row r="53" spans="1:16" s="13" customFormat="1" ht="15">
      <c r="A53" s="1"/>
      <c r="B53" s="1"/>
      <c r="C53" s="16"/>
      <c r="D53" s="1"/>
      <c r="E53" s="1"/>
      <c r="F53" s="1"/>
      <c r="G53" s="1"/>
      <c r="I53" s="11"/>
      <c r="J53" s="11"/>
      <c r="K53" s="11"/>
      <c r="L53" s="11"/>
      <c r="M53" s="11"/>
    </row>
    <row r="54" spans="1:16" s="13" customFormat="1" ht="15">
      <c r="A54" s="1"/>
      <c r="B54" s="1"/>
      <c r="C54" s="16"/>
      <c r="D54" s="1"/>
      <c r="E54" s="1"/>
      <c r="F54" s="1"/>
      <c r="G54" s="1"/>
      <c r="H54" s="1"/>
      <c r="I54" s="11"/>
      <c r="J54" s="11"/>
      <c r="K54" s="11"/>
      <c r="L54" s="11"/>
      <c r="M54" s="11"/>
      <c r="N54" s="11"/>
      <c r="O54" s="11"/>
      <c r="P54" s="11"/>
    </row>
    <row r="55" spans="1:16" s="11" customFormat="1" ht="15">
      <c r="A55" s="1"/>
      <c r="B55" s="1"/>
      <c r="C55" s="16"/>
      <c r="D55" s="1"/>
      <c r="E55" s="1"/>
      <c r="F55" s="1"/>
      <c r="G55" s="1"/>
      <c r="H55" s="1"/>
      <c r="I55" s="13"/>
      <c r="J55" s="13"/>
      <c r="K55" s="13"/>
      <c r="L55" s="13"/>
      <c r="M55" s="13"/>
    </row>
    <row r="56" spans="1:16" s="11" customFormat="1" ht="15">
      <c r="A56" s="1"/>
      <c r="B56" s="1"/>
      <c r="C56" s="16"/>
      <c r="D56" s="1"/>
      <c r="E56" s="1"/>
      <c r="F56" s="1"/>
      <c r="G56" s="1"/>
      <c r="H56" s="1"/>
      <c r="I56" s="1"/>
      <c r="J56" s="1"/>
      <c r="K56" s="1"/>
      <c r="L56" s="1"/>
      <c r="M56" s="1"/>
      <c r="N56" s="13"/>
      <c r="O56" s="13"/>
      <c r="P56" s="13"/>
    </row>
    <row r="57" spans="1:16" s="13" customFormat="1" ht="15">
      <c r="A57" s="1"/>
      <c r="B57" s="1"/>
      <c r="C57" s="16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</sheetData>
  <mergeCells count="4">
    <mergeCell ref="B9:C9"/>
    <mergeCell ref="A1:C1"/>
    <mergeCell ref="I4:J4"/>
    <mergeCell ref="A2:C2"/>
  </mergeCells>
  <phoneticPr fontId="0" type="noConversion"/>
  <pageMargins left="0.39370078740157483" right="0.31496062992125984" top="0.49" bottom="0.49" header="0.39370078740157483" footer="0.27"/>
  <pageSetup paperSize="9" fitToHeight="0" orientation="portrait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W203"/>
  <sheetViews>
    <sheetView showGridLines="0" view="pageBreakPreview" topLeftCell="F1" zoomScale="115" zoomScaleNormal="85" zoomScaleSheetLayoutView="115" workbookViewId="0">
      <selection activeCell="F1" sqref="A1:M1"/>
    </sheetView>
  </sheetViews>
  <sheetFormatPr defaultColWidth="9.140625" defaultRowHeight="12.75" outlineLevelRow="1"/>
  <cols>
    <col min="1" max="5" width="9.140625" style="1" hidden="1" customWidth="1"/>
    <col min="6" max="6" width="3" style="3" customWidth="1"/>
    <col min="7" max="7" width="2.140625" style="4" customWidth="1"/>
    <col min="8" max="8" width="9" style="24" customWidth="1"/>
    <col min="9" max="9" width="34.140625" style="6" customWidth="1"/>
    <col min="10" max="10" width="4.28515625" style="4" customWidth="1"/>
    <col min="11" max="11" width="8" style="7" customWidth="1"/>
    <col min="12" max="12" width="10.28515625" style="14" customWidth="1"/>
    <col min="13" max="13" width="14" style="14" customWidth="1"/>
    <col min="14" max="14" width="7.5703125" style="1" customWidth="1"/>
    <col min="15" max="15" width="12.140625" style="1" customWidth="1"/>
    <col min="16" max="16" width="7.5703125" style="1" customWidth="1"/>
    <col min="17" max="17" width="12.140625" style="1" customWidth="1"/>
    <col min="18" max="18" width="7.42578125" style="1" customWidth="1"/>
    <col min="19" max="19" width="13.85546875" style="1" customWidth="1"/>
    <col min="20" max="20" width="5.140625" style="1" customWidth="1"/>
    <col min="21" max="16384" width="9.140625" style="1"/>
  </cols>
  <sheetData>
    <row r="1" spans="1:23" ht="27.75" customHeight="1">
      <c r="F1" s="471" t="s">
        <v>19</v>
      </c>
      <c r="G1" s="471"/>
      <c r="H1" s="471"/>
      <c r="I1" s="471"/>
      <c r="J1" s="471"/>
      <c r="K1" s="471"/>
      <c r="L1" s="471"/>
      <c r="M1" s="471"/>
      <c r="N1" s="472" t="s">
        <v>20</v>
      </c>
      <c r="O1" s="469"/>
      <c r="P1" s="473" t="s">
        <v>21</v>
      </c>
      <c r="Q1" s="563"/>
      <c r="R1" s="469" t="s">
        <v>22</v>
      </c>
      <c r="S1" s="470"/>
    </row>
    <row r="2" spans="1:23" s="10" customFormat="1">
      <c r="F2" s="564"/>
      <c r="G2" s="564"/>
      <c r="H2" s="565"/>
      <c r="I2" s="564"/>
      <c r="J2" s="564"/>
      <c r="K2" s="564"/>
      <c r="L2" s="564"/>
      <c r="M2" s="566"/>
      <c r="N2" s="566"/>
      <c r="O2" s="567"/>
      <c r="P2" s="568"/>
      <c r="Q2" s="569"/>
      <c r="R2" s="570"/>
      <c r="S2" s="571"/>
      <c r="T2" s="572"/>
      <c r="U2" s="568"/>
      <c r="V2" s="568"/>
      <c r="W2" s="39"/>
    </row>
    <row r="3" spans="1:23" s="10" customFormat="1" ht="15">
      <c r="F3" s="573" t="s">
        <v>23</v>
      </c>
      <c r="G3" s="573"/>
      <c r="H3" s="573"/>
      <c r="I3" s="573"/>
      <c r="J3" s="573"/>
      <c r="K3" s="573"/>
      <c r="L3" s="573"/>
      <c r="M3" s="573"/>
      <c r="N3" s="574">
        <f>SUM(N4:N17)</f>
        <v>523577.71870000003</v>
      </c>
      <c r="O3" s="575">
        <f>SUM(Q4:Q17)</f>
        <v>0</v>
      </c>
      <c r="P3" s="576"/>
      <c r="Q3" s="577"/>
      <c r="R3" s="575">
        <f>SUM(T4:T17)</f>
        <v>0</v>
      </c>
      <c r="S3" s="576"/>
      <c r="T3" s="577"/>
      <c r="U3" s="576">
        <f>SUM(W4:W17)</f>
        <v>0</v>
      </c>
      <c r="V3" s="576"/>
      <c r="W3" s="467"/>
    </row>
    <row r="4" spans="1:23">
      <c r="F4" s="38" t="s">
        <v>4</v>
      </c>
      <c r="G4" s="468" t="s">
        <v>24</v>
      </c>
      <c r="H4" s="468"/>
      <c r="I4" s="468"/>
      <c r="J4" s="468"/>
      <c r="K4" s="468"/>
      <c r="L4" s="468"/>
      <c r="M4" s="468"/>
      <c r="N4" s="105">
        <f>SUM(N37)</f>
        <v>132498.76549999998</v>
      </c>
      <c r="O4" s="578">
        <f>SUM(Q37)</f>
        <v>0</v>
      </c>
      <c r="P4" s="579"/>
      <c r="Q4" s="580"/>
      <c r="R4" s="578">
        <f>SUM(T37)</f>
        <v>0</v>
      </c>
      <c r="S4" s="579"/>
      <c r="T4" s="580"/>
      <c r="U4" s="579">
        <f>SUM(W37)</f>
        <v>132498.76549999998</v>
      </c>
      <c r="V4" s="579"/>
      <c r="W4" s="581"/>
    </row>
    <row r="5" spans="1:23" s="9" customFormat="1">
      <c r="F5" s="37" t="s">
        <v>6</v>
      </c>
      <c r="G5" s="466" t="s">
        <v>25</v>
      </c>
      <c r="H5" s="466"/>
      <c r="I5" s="466"/>
      <c r="J5" s="466"/>
      <c r="K5" s="466"/>
      <c r="L5" s="466"/>
      <c r="M5" s="466"/>
      <c r="N5" s="106">
        <f>SUM(N68)</f>
        <v>105152.8904</v>
      </c>
      <c r="O5" s="582">
        <f>SUM(Q68)</f>
        <v>0</v>
      </c>
      <c r="P5" s="583"/>
      <c r="Q5" s="584"/>
      <c r="R5" s="582">
        <f>SUM(T68)</f>
        <v>0</v>
      </c>
      <c r="S5" s="583"/>
      <c r="T5" s="584"/>
      <c r="U5" s="583">
        <f>SUM(W68)</f>
        <v>105152.8904</v>
      </c>
      <c r="V5" s="583"/>
      <c r="W5" s="585"/>
    </row>
    <row r="6" spans="1:23" s="8" customFormat="1">
      <c r="A6" s="17"/>
      <c r="B6" s="17"/>
      <c r="C6" s="17"/>
      <c r="D6" s="17"/>
      <c r="E6" s="17"/>
      <c r="F6" s="37" t="s">
        <v>26</v>
      </c>
      <c r="G6" s="466" t="s">
        <v>27</v>
      </c>
      <c r="H6" s="466"/>
      <c r="I6" s="466"/>
      <c r="J6" s="466"/>
      <c r="K6" s="466"/>
      <c r="L6" s="466"/>
      <c r="M6" s="466"/>
      <c r="N6" s="106">
        <f>SUM(N99)</f>
        <v>141949.59</v>
      </c>
      <c r="O6" s="582">
        <f>SUM(Q99)</f>
        <v>0</v>
      </c>
      <c r="P6" s="583"/>
      <c r="Q6" s="584"/>
      <c r="R6" s="582">
        <f>SUM(T99)</f>
        <v>0</v>
      </c>
      <c r="S6" s="583"/>
      <c r="T6" s="584"/>
      <c r="U6" s="583">
        <f>SUM(W99)</f>
        <v>141949.59</v>
      </c>
      <c r="V6" s="583"/>
      <c r="W6" s="585"/>
    </row>
    <row r="7" spans="1:23" s="2" customFormat="1" outlineLevel="1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37" t="s">
        <v>33</v>
      </c>
      <c r="G7" s="466" t="s">
        <v>34</v>
      </c>
      <c r="H7" s="466"/>
      <c r="I7" s="466"/>
      <c r="J7" s="466"/>
      <c r="K7" s="466"/>
      <c r="L7" s="466"/>
      <c r="M7" s="466"/>
      <c r="N7" s="106">
        <f>SUM(N113)</f>
        <v>14839.866599999999</v>
      </c>
      <c r="O7" s="582">
        <f>SUM(Q113)</f>
        <v>0</v>
      </c>
      <c r="P7" s="583"/>
      <c r="Q7" s="584"/>
      <c r="R7" s="582">
        <f>SUM(T113)</f>
        <v>0</v>
      </c>
      <c r="S7" s="583"/>
      <c r="T7" s="584"/>
      <c r="U7" s="583">
        <f>SUM(W113)</f>
        <v>14839.866599999999</v>
      </c>
      <c r="V7" s="583"/>
      <c r="W7" s="585"/>
    </row>
    <row r="8" spans="1:23" s="2" customFormat="1" outlineLevel="1">
      <c r="F8" s="37" t="s">
        <v>35</v>
      </c>
      <c r="G8" s="466" t="s">
        <v>36</v>
      </c>
      <c r="H8" s="466"/>
      <c r="I8" s="466"/>
      <c r="J8" s="466"/>
      <c r="K8" s="466"/>
      <c r="L8" s="466"/>
      <c r="M8" s="466"/>
      <c r="N8" s="106">
        <f>SUM(N145)</f>
        <v>29782.664399999998</v>
      </c>
      <c r="O8" s="582">
        <f>SUM(Q145)</f>
        <v>0</v>
      </c>
      <c r="P8" s="583"/>
      <c r="Q8" s="584"/>
      <c r="R8" s="582">
        <f>SUM(T145)</f>
        <v>0</v>
      </c>
      <c r="S8" s="583"/>
      <c r="T8" s="584"/>
      <c r="U8" s="583">
        <f>SUM(W145)</f>
        <v>29782.664399999998</v>
      </c>
      <c r="V8" s="583"/>
      <c r="W8" s="585"/>
    </row>
    <row r="9" spans="1:23" s="2" customFormat="1" outlineLevel="1">
      <c r="F9" s="37" t="s">
        <v>37</v>
      </c>
      <c r="G9" s="466" t="s">
        <v>38</v>
      </c>
      <c r="H9" s="466"/>
      <c r="I9" s="466"/>
      <c r="J9" s="466"/>
      <c r="K9" s="466"/>
      <c r="L9" s="466"/>
      <c r="M9" s="466"/>
      <c r="N9" s="106">
        <f>SUM(N171)</f>
        <v>26675.124299999999</v>
      </c>
      <c r="O9" s="582">
        <f>SUM(Q171)</f>
        <v>0</v>
      </c>
      <c r="P9" s="583"/>
      <c r="Q9" s="584"/>
      <c r="R9" s="582">
        <f>SUM(T171)</f>
        <v>0</v>
      </c>
      <c r="S9" s="583"/>
      <c r="T9" s="584"/>
      <c r="U9" s="583">
        <f>SUM(W171)</f>
        <v>26675.124299999999</v>
      </c>
      <c r="V9" s="583"/>
      <c r="W9" s="585"/>
    </row>
    <row r="10" spans="1:23" s="2" customFormat="1" outlineLevel="1">
      <c r="F10" s="37" t="s">
        <v>39</v>
      </c>
      <c r="G10" s="466" t="s">
        <v>40</v>
      </c>
      <c r="H10" s="466"/>
      <c r="I10" s="466"/>
      <c r="J10" s="466"/>
      <c r="K10" s="466"/>
      <c r="L10" s="466"/>
      <c r="M10" s="466"/>
      <c r="N10" s="106">
        <f>SUM(N195)</f>
        <v>3948.8175000000001</v>
      </c>
      <c r="O10" s="582">
        <f>SUM(Q195)</f>
        <v>0</v>
      </c>
      <c r="P10" s="583"/>
      <c r="Q10" s="584"/>
      <c r="R10" s="582">
        <f>SUM(T195)</f>
        <v>0</v>
      </c>
      <c r="S10" s="583"/>
      <c r="T10" s="584"/>
      <c r="U10" s="583">
        <f>SUM(W195)</f>
        <v>3948.8175000000001</v>
      </c>
      <c r="V10" s="583"/>
      <c r="W10" s="585"/>
    </row>
    <row r="11" spans="1:23" s="2" customFormat="1" outlineLevel="1">
      <c r="F11" s="37" t="s">
        <v>41</v>
      </c>
      <c r="G11" s="466" t="s">
        <v>42</v>
      </c>
      <c r="H11" s="466"/>
      <c r="I11" s="466"/>
      <c r="J11" s="466"/>
      <c r="K11" s="466"/>
      <c r="L11" s="466"/>
      <c r="M11" s="466"/>
      <c r="N11" s="106">
        <f>SUM(N203)</f>
        <v>32030</v>
      </c>
      <c r="O11" s="582">
        <f>SUM(Q203)</f>
        <v>0</v>
      </c>
      <c r="P11" s="583"/>
      <c r="Q11" s="584"/>
      <c r="R11" s="582">
        <f>SUM(T203)</f>
        <v>0</v>
      </c>
      <c r="S11" s="583"/>
      <c r="T11" s="584"/>
      <c r="U11" s="583">
        <f>SUM(W203)</f>
        <v>32030</v>
      </c>
      <c r="V11" s="583"/>
      <c r="W11" s="585"/>
    </row>
    <row r="12" spans="1:23" s="2" customFormat="1">
      <c r="F12" s="37" t="s">
        <v>43</v>
      </c>
      <c r="G12" s="466" t="s">
        <v>44</v>
      </c>
      <c r="H12" s="466"/>
      <c r="I12" s="466"/>
      <c r="J12" s="466"/>
      <c r="K12" s="466"/>
      <c r="L12" s="466"/>
      <c r="M12" s="466"/>
      <c r="N12" s="106">
        <v>6800</v>
      </c>
      <c r="O12" s="582">
        <v>0</v>
      </c>
      <c r="P12" s="583"/>
      <c r="Q12" s="584"/>
      <c r="R12" s="582">
        <v>0</v>
      </c>
      <c r="S12" s="583"/>
      <c r="T12" s="584"/>
      <c r="U12" s="583">
        <f>SUM(N12-O12-R12)</f>
        <v>6800</v>
      </c>
      <c r="V12" s="583"/>
      <c r="W12" s="585"/>
    </row>
    <row r="13" spans="1:23" s="2" customFormat="1" ht="25.5" outlineLevel="1">
      <c r="F13" s="37" t="s">
        <v>45</v>
      </c>
      <c r="G13" s="466" t="s">
        <v>46</v>
      </c>
      <c r="H13" s="466"/>
      <c r="I13" s="466"/>
      <c r="J13" s="466"/>
      <c r="K13" s="466"/>
      <c r="L13" s="466"/>
      <c r="M13" s="466"/>
      <c r="N13" s="106">
        <v>3920</v>
      </c>
      <c r="O13" s="582">
        <v>0</v>
      </c>
      <c r="P13" s="583"/>
      <c r="Q13" s="584"/>
      <c r="R13" s="582">
        <v>0</v>
      </c>
      <c r="S13" s="583"/>
      <c r="T13" s="584"/>
      <c r="U13" s="583">
        <v>3920</v>
      </c>
      <c r="V13" s="583"/>
      <c r="W13" s="585"/>
    </row>
    <row r="14" spans="1:23" s="2" customFormat="1" ht="25.5" outlineLevel="1">
      <c r="F14" s="37" t="s">
        <v>47</v>
      </c>
      <c r="G14" s="466" t="s">
        <v>48</v>
      </c>
      <c r="H14" s="466"/>
      <c r="I14" s="466"/>
      <c r="J14" s="466"/>
      <c r="K14" s="466"/>
      <c r="L14" s="466"/>
      <c r="M14" s="466"/>
      <c r="N14" s="106">
        <v>2940</v>
      </c>
      <c r="O14" s="582">
        <v>0</v>
      </c>
      <c r="P14" s="583"/>
      <c r="Q14" s="584"/>
      <c r="R14" s="582">
        <v>0</v>
      </c>
      <c r="S14" s="583"/>
      <c r="T14" s="584"/>
      <c r="U14" s="583">
        <v>2940</v>
      </c>
      <c r="V14" s="583"/>
      <c r="W14" s="585"/>
    </row>
    <row r="15" spans="1:23" s="2" customFormat="1" ht="25.5" outlineLevel="1">
      <c r="F15" s="37" t="s">
        <v>49</v>
      </c>
      <c r="G15" s="466" t="s">
        <v>50</v>
      </c>
      <c r="H15" s="466"/>
      <c r="I15" s="466"/>
      <c r="J15" s="466"/>
      <c r="K15" s="466"/>
      <c r="L15" s="466"/>
      <c r="M15" s="466"/>
      <c r="N15" s="106">
        <v>2450</v>
      </c>
      <c r="O15" s="582">
        <v>0</v>
      </c>
      <c r="P15" s="583"/>
      <c r="Q15" s="584"/>
      <c r="R15" s="582">
        <v>0</v>
      </c>
      <c r="S15" s="583"/>
      <c r="T15" s="584"/>
      <c r="U15" s="583">
        <v>2450</v>
      </c>
      <c r="V15" s="583"/>
      <c r="W15" s="585"/>
    </row>
    <row r="16" spans="1:23" s="2" customFormat="1" ht="25.5">
      <c r="F16" s="37" t="s">
        <v>51</v>
      </c>
      <c r="G16" s="466" t="s">
        <v>52</v>
      </c>
      <c r="H16" s="466"/>
      <c r="I16" s="466"/>
      <c r="J16" s="466"/>
      <c r="K16" s="466"/>
      <c r="L16" s="466"/>
      <c r="M16" s="466"/>
      <c r="N16" s="106">
        <v>6960</v>
      </c>
      <c r="O16" s="582">
        <v>0</v>
      </c>
      <c r="P16" s="583"/>
      <c r="Q16" s="584"/>
      <c r="R16" s="582">
        <v>0</v>
      </c>
      <c r="S16" s="583"/>
      <c r="T16" s="584"/>
      <c r="U16" s="583">
        <v>6960</v>
      </c>
      <c r="V16" s="583"/>
      <c r="W16" s="585"/>
    </row>
    <row r="17" spans="6:23" s="2" customFormat="1" ht="25.5">
      <c r="F17" s="40" t="s">
        <v>53</v>
      </c>
      <c r="G17" s="459" t="s">
        <v>54</v>
      </c>
      <c r="H17" s="459"/>
      <c r="I17" s="459"/>
      <c r="J17" s="459"/>
      <c r="K17" s="459"/>
      <c r="L17" s="459"/>
      <c r="M17" s="459"/>
      <c r="N17" s="107">
        <v>13630</v>
      </c>
      <c r="O17" s="586">
        <v>0</v>
      </c>
      <c r="P17" s="587"/>
      <c r="Q17" s="588"/>
      <c r="R17" s="586">
        <v>0</v>
      </c>
      <c r="S17" s="587"/>
      <c r="T17" s="588"/>
      <c r="U17" s="587">
        <v>13630</v>
      </c>
      <c r="V17" s="587"/>
      <c r="W17" s="589"/>
    </row>
    <row r="18" spans="6:23" s="2" customFormat="1" ht="15.75" outlineLevel="1" thickBot="1">
      <c r="F18"/>
      <c r="G18"/>
      <c r="H18"/>
      <c r="I18"/>
      <c r="J18"/>
      <c r="K18"/>
      <c r="L18"/>
      <c r="M18"/>
      <c r="N18"/>
      <c r="O18" s="123"/>
      <c r="P18" s="33"/>
      <c r="Q18" s="124"/>
      <c r="R18" s="140"/>
      <c r="S18" s="141"/>
      <c r="T18" s="142"/>
      <c r="U18" s="33"/>
      <c r="V18" s="33"/>
      <c r="W18" s="35"/>
    </row>
    <row r="19" spans="6:23" s="2" customFormat="1" ht="12" outlineLevel="1">
      <c r="F19" s="26" t="s">
        <v>55</v>
      </c>
      <c r="G19" s="27" t="s">
        <v>56</v>
      </c>
      <c r="H19" s="27" t="s">
        <v>57</v>
      </c>
      <c r="I19" s="27" t="s">
        <v>58</v>
      </c>
      <c r="J19" s="460" t="s">
        <v>59</v>
      </c>
      <c r="K19" s="27" t="s">
        <v>60</v>
      </c>
      <c r="L19" s="27" t="s">
        <v>61</v>
      </c>
      <c r="M19" s="27" t="s">
        <v>62</v>
      </c>
      <c r="N19" s="28" t="s">
        <v>63</v>
      </c>
      <c r="O19" s="462" t="s">
        <v>59</v>
      </c>
      <c r="P19" s="27" t="s">
        <v>61</v>
      </c>
      <c r="Q19" s="125" t="s">
        <v>63</v>
      </c>
      <c r="R19" s="462" t="s">
        <v>59</v>
      </c>
      <c r="S19" s="27" t="s">
        <v>61</v>
      </c>
      <c r="T19" s="125" t="s">
        <v>63</v>
      </c>
      <c r="U19" s="464" t="s">
        <v>59</v>
      </c>
      <c r="V19" s="27" t="s">
        <v>61</v>
      </c>
      <c r="W19" s="28" t="s">
        <v>63</v>
      </c>
    </row>
    <row r="20" spans="6:23" s="2" customFormat="1" ht="13.5" outlineLevel="1" thickBot="1">
      <c r="F20" s="29"/>
      <c r="G20" s="30"/>
      <c r="H20" s="30"/>
      <c r="I20" s="30"/>
      <c r="J20" s="461"/>
      <c r="K20" s="31" t="s">
        <v>64</v>
      </c>
      <c r="L20" s="31" t="s">
        <v>65</v>
      </c>
      <c r="M20" s="31" t="s">
        <v>64</v>
      </c>
      <c r="N20" s="32" t="s">
        <v>65</v>
      </c>
      <c r="O20" s="463"/>
      <c r="P20" s="31" t="s">
        <v>65</v>
      </c>
      <c r="Q20" s="126" t="s">
        <v>65</v>
      </c>
      <c r="R20" s="463"/>
      <c r="S20" s="31" t="s">
        <v>65</v>
      </c>
      <c r="T20" s="126" t="s">
        <v>65</v>
      </c>
      <c r="U20" s="465"/>
      <c r="V20" s="31" t="s">
        <v>65</v>
      </c>
      <c r="W20" s="32" t="s">
        <v>65</v>
      </c>
    </row>
    <row r="21" spans="6:23" s="2" customFormat="1" outlineLevel="1">
      <c r="F21" s="41" t="s">
        <v>4</v>
      </c>
      <c r="G21" s="42"/>
      <c r="H21" s="43" t="s">
        <v>24</v>
      </c>
      <c r="I21" s="42"/>
      <c r="J21" s="44"/>
      <c r="K21" s="45" t="s">
        <v>66</v>
      </c>
      <c r="L21" s="45" t="s">
        <v>66</v>
      </c>
      <c r="M21" s="45" t="s">
        <v>66</v>
      </c>
      <c r="N21" s="46" t="s">
        <v>66</v>
      </c>
      <c r="O21" s="127"/>
      <c r="P21" s="45" t="s">
        <v>66</v>
      </c>
      <c r="Q21" s="128" t="s">
        <v>66</v>
      </c>
      <c r="R21" s="127"/>
      <c r="S21" s="45" t="s">
        <v>66</v>
      </c>
      <c r="T21" s="128" t="s">
        <v>66</v>
      </c>
      <c r="U21" s="117"/>
      <c r="V21" s="45" t="s">
        <v>66</v>
      </c>
      <c r="W21" s="46" t="s">
        <v>66</v>
      </c>
    </row>
    <row r="22" spans="6:23" s="2" customFormat="1" ht="114.75" outlineLevel="1">
      <c r="F22" s="456" t="s">
        <v>67</v>
      </c>
      <c r="G22" s="456"/>
      <c r="H22" s="47" t="s">
        <v>68</v>
      </c>
      <c r="I22" s="48" t="s">
        <v>69</v>
      </c>
      <c r="J22" s="49">
        <f>84-18-2</f>
        <v>64</v>
      </c>
      <c r="K22" s="50">
        <v>857</v>
      </c>
      <c r="L22" s="50">
        <f>J22*K22</f>
        <v>54848</v>
      </c>
      <c r="M22" s="50">
        <v>0</v>
      </c>
      <c r="N22" s="108">
        <f>J22*M22</f>
        <v>0</v>
      </c>
      <c r="O22" s="36">
        <v>0</v>
      </c>
      <c r="P22" s="51">
        <f>SUM(K22*O22)</f>
        <v>0</v>
      </c>
      <c r="Q22" s="129">
        <f>SUM(M22*O22)</f>
        <v>0</v>
      </c>
      <c r="R22" s="36">
        <v>0</v>
      </c>
      <c r="S22" s="51">
        <f>SUM(K22*R22)</f>
        <v>0</v>
      </c>
      <c r="T22" s="129">
        <f>SUM(M22*R22)</f>
        <v>0</v>
      </c>
      <c r="U22" s="118">
        <f>SUM(J22-O22-R22)</f>
        <v>64</v>
      </c>
      <c r="V22" s="51">
        <f>SUM(K22*U22)</f>
        <v>54848</v>
      </c>
      <c r="W22" s="51">
        <f>SUM(M22*U22)</f>
        <v>0</v>
      </c>
    </row>
    <row r="23" spans="6:23" s="2" customFormat="1" ht="114.75" outlineLevel="1">
      <c r="F23" s="456" t="s">
        <v>67</v>
      </c>
      <c r="G23" s="456"/>
      <c r="H23" s="47" t="s">
        <v>70</v>
      </c>
      <c r="I23" s="48" t="s">
        <v>69</v>
      </c>
      <c r="J23" s="49">
        <v>84</v>
      </c>
      <c r="K23" s="50">
        <v>0</v>
      </c>
      <c r="L23" s="50">
        <f>J23*K23</f>
        <v>0</v>
      </c>
      <c r="M23" s="50">
        <v>265</v>
      </c>
      <c r="N23" s="108">
        <f>J23*M23</f>
        <v>22260</v>
      </c>
      <c r="O23" s="36">
        <v>0</v>
      </c>
      <c r="P23" s="51">
        <f t="shared" ref="P23:P33" si="0">SUM(K23*O23)</f>
        <v>0</v>
      </c>
      <c r="Q23" s="129">
        <f t="shared" ref="Q23:Q33" si="1">SUM(M23*O23)</f>
        <v>0</v>
      </c>
      <c r="R23" s="36">
        <v>0</v>
      </c>
      <c r="S23" s="51">
        <f t="shared" ref="S23:S33" si="2">SUM(K23*R23)</f>
        <v>0</v>
      </c>
      <c r="T23" s="129">
        <f t="shared" ref="T23:T33" si="3">SUM(M23*R23)</f>
        <v>0</v>
      </c>
      <c r="U23" s="118">
        <f t="shared" ref="U23:U33" si="4">SUM(J23-O23-R23)</f>
        <v>84</v>
      </c>
      <c r="V23" s="51">
        <f t="shared" ref="V23:V33" si="5">SUM(K23*U23)</f>
        <v>0</v>
      </c>
      <c r="W23" s="51">
        <f t="shared" ref="W23:W33" si="6">SUM(M23*U23)</f>
        <v>22260</v>
      </c>
    </row>
    <row r="24" spans="6:23" s="2" customFormat="1" ht="102">
      <c r="F24" s="457" t="s">
        <v>71</v>
      </c>
      <c r="G24" s="457"/>
      <c r="H24" s="52" t="s">
        <v>72</v>
      </c>
      <c r="I24" s="53" t="s">
        <v>69</v>
      </c>
      <c r="J24" s="54">
        <v>10</v>
      </c>
      <c r="K24" s="55">
        <v>733.47</v>
      </c>
      <c r="L24" s="55">
        <f>J24*K24</f>
        <v>7334.7000000000007</v>
      </c>
      <c r="M24" s="55">
        <v>265</v>
      </c>
      <c r="N24" s="109">
        <f>J24*M24</f>
        <v>2650</v>
      </c>
      <c r="O24" s="36">
        <v>0</v>
      </c>
      <c r="P24" s="51">
        <f t="shared" si="0"/>
        <v>0</v>
      </c>
      <c r="Q24" s="129">
        <f t="shared" si="1"/>
        <v>0</v>
      </c>
      <c r="R24" s="36">
        <v>0</v>
      </c>
      <c r="S24" s="51">
        <f t="shared" si="2"/>
        <v>0</v>
      </c>
      <c r="T24" s="129">
        <f t="shared" si="3"/>
        <v>0</v>
      </c>
      <c r="U24" s="118">
        <f t="shared" si="4"/>
        <v>10</v>
      </c>
      <c r="V24" s="51">
        <f t="shared" si="5"/>
        <v>7334.7000000000007</v>
      </c>
      <c r="W24" s="51">
        <f t="shared" si="6"/>
        <v>2650</v>
      </c>
    </row>
    <row r="25" spans="6:23" s="2" customFormat="1" ht="102" outlineLevel="1">
      <c r="F25" s="56"/>
      <c r="G25" s="57"/>
      <c r="H25" s="58" t="s">
        <v>73</v>
      </c>
      <c r="I25" s="53" t="s">
        <v>69</v>
      </c>
      <c r="J25" s="54">
        <v>19</v>
      </c>
      <c r="K25" s="55">
        <v>784.99</v>
      </c>
      <c r="L25" s="55">
        <f>J25*K25</f>
        <v>14914.81</v>
      </c>
      <c r="M25" s="55">
        <v>222</v>
      </c>
      <c r="N25" s="109">
        <f>J25*M25</f>
        <v>4218</v>
      </c>
      <c r="O25" s="36">
        <v>0</v>
      </c>
      <c r="P25" s="51">
        <f t="shared" si="0"/>
        <v>0</v>
      </c>
      <c r="Q25" s="129">
        <f t="shared" si="1"/>
        <v>0</v>
      </c>
      <c r="R25" s="36">
        <v>0</v>
      </c>
      <c r="S25" s="51">
        <f t="shared" si="2"/>
        <v>0</v>
      </c>
      <c r="T25" s="129">
        <f t="shared" si="3"/>
        <v>0</v>
      </c>
      <c r="U25" s="118">
        <f t="shared" si="4"/>
        <v>19</v>
      </c>
      <c r="V25" s="51">
        <f t="shared" si="5"/>
        <v>14914.81</v>
      </c>
      <c r="W25" s="51">
        <f t="shared" si="6"/>
        <v>4218</v>
      </c>
    </row>
    <row r="26" spans="6:23" s="2" customFormat="1" ht="63.75" outlineLevel="1">
      <c r="F26" s="56"/>
      <c r="G26" s="57"/>
      <c r="H26" s="58" t="s">
        <v>74</v>
      </c>
      <c r="I26" s="53" t="s">
        <v>69</v>
      </c>
      <c r="J26" s="54">
        <f>J25</f>
        <v>19</v>
      </c>
      <c r="K26" s="55">
        <v>27.5</v>
      </c>
      <c r="L26" s="55">
        <f>J26*K26</f>
        <v>522.5</v>
      </c>
      <c r="M26" s="55">
        <v>15</v>
      </c>
      <c r="N26" s="109">
        <f>J26*M26</f>
        <v>285</v>
      </c>
      <c r="O26" s="36">
        <v>0</v>
      </c>
      <c r="P26" s="51">
        <f t="shared" si="0"/>
        <v>0</v>
      </c>
      <c r="Q26" s="129">
        <f t="shared" si="1"/>
        <v>0</v>
      </c>
      <c r="R26" s="36">
        <v>0</v>
      </c>
      <c r="S26" s="51">
        <f t="shared" si="2"/>
        <v>0</v>
      </c>
      <c r="T26" s="129">
        <f t="shared" si="3"/>
        <v>0</v>
      </c>
      <c r="U26" s="118">
        <f t="shared" si="4"/>
        <v>19</v>
      </c>
      <c r="V26" s="51">
        <f t="shared" si="5"/>
        <v>522.5</v>
      </c>
      <c r="W26" s="51">
        <f t="shared" si="6"/>
        <v>285</v>
      </c>
    </row>
    <row r="27" spans="6:23" s="2" customFormat="1" ht="76.5" outlineLevel="1">
      <c r="F27" s="458" t="s">
        <v>75</v>
      </c>
      <c r="G27" s="458"/>
      <c r="H27" s="58" t="s">
        <v>76</v>
      </c>
      <c r="I27" s="53" t="s">
        <v>69</v>
      </c>
      <c r="J27" s="54">
        <v>3</v>
      </c>
      <c r="K27" s="55">
        <v>768.28</v>
      </c>
      <c r="L27" s="55">
        <f t="shared" ref="L27:L33" si="7">J27*K27</f>
        <v>2304.84</v>
      </c>
      <c r="M27" s="55">
        <v>222</v>
      </c>
      <c r="N27" s="109">
        <f t="shared" ref="N27:N33" si="8">J27*M27</f>
        <v>666</v>
      </c>
      <c r="O27" s="36">
        <v>0</v>
      </c>
      <c r="P27" s="51">
        <f t="shared" si="0"/>
        <v>0</v>
      </c>
      <c r="Q27" s="129">
        <f t="shared" si="1"/>
        <v>0</v>
      </c>
      <c r="R27" s="36">
        <v>0</v>
      </c>
      <c r="S27" s="51">
        <f t="shared" si="2"/>
        <v>0</v>
      </c>
      <c r="T27" s="129">
        <f t="shared" si="3"/>
        <v>0</v>
      </c>
      <c r="U27" s="118">
        <f t="shared" si="4"/>
        <v>3</v>
      </c>
      <c r="V27" s="51">
        <f t="shared" si="5"/>
        <v>2304.84</v>
      </c>
      <c r="W27" s="51">
        <f t="shared" si="6"/>
        <v>666</v>
      </c>
    </row>
    <row r="28" spans="6:23" s="2" customFormat="1" ht="89.25" outlineLevel="1">
      <c r="F28" s="56"/>
      <c r="G28" s="59"/>
      <c r="H28" s="58" t="s">
        <v>77</v>
      </c>
      <c r="I28" s="53" t="s">
        <v>69</v>
      </c>
      <c r="J28" s="54">
        <f>J22+J24+J25+J27</f>
        <v>96</v>
      </c>
      <c r="K28" s="55">
        <v>8.4</v>
      </c>
      <c r="L28" s="55">
        <f>J28*K28</f>
        <v>806.40000000000009</v>
      </c>
      <c r="M28" s="55">
        <v>0</v>
      </c>
      <c r="N28" s="109">
        <f>J28*M28</f>
        <v>0</v>
      </c>
      <c r="O28" s="36">
        <v>0</v>
      </c>
      <c r="P28" s="51">
        <f t="shared" si="0"/>
        <v>0</v>
      </c>
      <c r="Q28" s="129">
        <f t="shared" si="1"/>
        <v>0</v>
      </c>
      <c r="R28" s="36">
        <v>0</v>
      </c>
      <c r="S28" s="51">
        <f t="shared" si="2"/>
        <v>0</v>
      </c>
      <c r="T28" s="129">
        <f t="shared" si="3"/>
        <v>0</v>
      </c>
      <c r="U28" s="118">
        <f t="shared" si="4"/>
        <v>96</v>
      </c>
      <c r="V28" s="51">
        <f t="shared" si="5"/>
        <v>806.40000000000009</v>
      </c>
      <c r="W28" s="51">
        <f t="shared" si="6"/>
        <v>0</v>
      </c>
    </row>
    <row r="29" spans="6:23" s="2" customFormat="1" ht="76.5" outlineLevel="1">
      <c r="F29" s="60"/>
      <c r="G29" s="61"/>
      <c r="H29" s="62" t="s">
        <v>78</v>
      </c>
      <c r="I29" s="63" t="s">
        <v>69</v>
      </c>
      <c r="J29" s="49">
        <f>J23*4-18*4-2*2</f>
        <v>260</v>
      </c>
      <c r="K29" s="50">
        <v>45.1</v>
      </c>
      <c r="L29" s="50">
        <f t="shared" si="7"/>
        <v>11726</v>
      </c>
      <c r="M29" s="50">
        <v>0</v>
      </c>
      <c r="N29" s="108">
        <f t="shared" si="8"/>
        <v>0</v>
      </c>
      <c r="O29" s="36">
        <v>0</v>
      </c>
      <c r="P29" s="51">
        <f t="shared" si="0"/>
        <v>0</v>
      </c>
      <c r="Q29" s="129">
        <f t="shared" si="1"/>
        <v>0</v>
      </c>
      <c r="R29" s="36">
        <v>0</v>
      </c>
      <c r="S29" s="51">
        <f t="shared" si="2"/>
        <v>0</v>
      </c>
      <c r="T29" s="129">
        <f t="shared" si="3"/>
        <v>0</v>
      </c>
      <c r="U29" s="118">
        <f t="shared" si="4"/>
        <v>260</v>
      </c>
      <c r="V29" s="51">
        <f t="shared" si="5"/>
        <v>11726</v>
      </c>
      <c r="W29" s="51">
        <f t="shared" si="6"/>
        <v>0</v>
      </c>
    </row>
    <row r="30" spans="6:23" s="2" customFormat="1" ht="76.5" outlineLevel="1">
      <c r="F30" s="60"/>
      <c r="G30" s="61"/>
      <c r="H30" s="62" t="s">
        <v>79</v>
      </c>
      <c r="I30" s="63" t="s">
        <v>69</v>
      </c>
      <c r="J30" s="49">
        <f>J23*4</f>
        <v>336</v>
      </c>
      <c r="K30" s="50">
        <v>0</v>
      </c>
      <c r="L30" s="50">
        <f>J30*K30</f>
        <v>0</v>
      </c>
      <c r="M30" s="50">
        <v>15</v>
      </c>
      <c r="N30" s="108">
        <f>J30*M30</f>
        <v>5040</v>
      </c>
      <c r="O30" s="36">
        <v>0</v>
      </c>
      <c r="P30" s="51">
        <f t="shared" si="0"/>
        <v>0</v>
      </c>
      <c r="Q30" s="129">
        <f t="shared" si="1"/>
        <v>0</v>
      </c>
      <c r="R30" s="36">
        <v>0</v>
      </c>
      <c r="S30" s="51">
        <f t="shared" si="2"/>
        <v>0</v>
      </c>
      <c r="T30" s="129">
        <f t="shared" si="3"/>
        <v>0</v>
      </c>
      <c r="U30" s="118">
        <f t="shared" si="4"/>
        <v>336</v>
      </c>
      <c r="V30" s="51">
        <f t="shared" si="5"/>
        <v>0</v>
      </c>
      <c r="W30" s="51">
        <f t="shared" si="6"/>
        <v>5040</v>
      </c>
    </row>
    <row r="31" spans="6:23" s="2" customFormat="1" ht="51" outlineLevel="1">
      <c r="F31" s="56"/>
      <c r="G31" s="57"/>
      <c r="H31" s="58" t="s">
        <v>80</v>
      </c>
      <c r="I31" s="53" t="s">
        <v>69</v>
      </c>
      <c r="J31" s="54">
        <f>J24</f>
        <v>10</v>
      </c>
      <c r="K31" s="55">
        <v>74.459999999999994</v>
      </c>
      <c r="L31" s="55">
        <f>J31*K31</f>
        <v>744.59999999999991</v>
      </c>
      <c r="M31" s="55">
        <v>15</v>
      </c>
      <c r="N31" s="109">
        <f>J31*M31</f>
        <v>150</v>
      </c>
      <c r="O31" s="36">
        <v>0</v>
      </c>
      <c r="P31" s="51">
        <f t="shared" si="0"/>
        <v>0</v>
      </c>
      <c r="Q31" s="129">
        <f t="shared" si="1"/>
        <v>0</v>
      </c>
      <c r="R31" s="36">
        <v>0</v>
      </c>
      <c r="S31" s="51">
        <f t="shared" si="2"/>
        <v>0</v>
      </c>
      <c r="T31" s="129">
        <f t="shared" si="3"/>
        <v>0</v>
      </c>
      <c r="U31" s="118">
        <f t="shared" si="4"/>
        <v>10</v>
      </c>
      <c r="V31" s="51">
        <f t="shared" si="5"/>
        <v>744.59999999999991</v>
      </c>
      <c r="W31" s="51">
        <f t="shared" si="6"/>
        <v>150</v>
      </c>
    </row>
    <row r="32" spans="6:23" s="2" customFormat="1" ht="51" outlineLevel="1">
      <c r="F32" s="56"/>
      <c r="G32" s="57"/>
      <c r="H32" s="58" t="s">
        <v>81</v>
      </c>
      <c r="I32" s="53" t="s">
        <v>69</v>
      </c>
      <c r="J32" s="54">
        <f>J27</f>
        <v>3</v>
      </c>
      <c r="K32" s="55">
        <v>47</v>
      </c>
      <c r="L32" s="55">
        <f t="shared" si="7"/>
        <v>141</v>
      </c>
      <c r="M32" s="55">
        <v>15</v>
      </c>
      <c r="N32" s="109">
        <f t="shared" si="8"/>
        <v>45</v>
      </c>
      <c r="O32" s="36">
        <v>0</v>
      </c>
      <c r="P32" s="51">
        <f t="shared" si="0"/>
        <v>0</v>
      </c>
      <c r="Q32" s="129">
        <f t="shared" si="1"/>
        <v>0</v>
      </c>
      <c r="R32" s="36">
        <v>0</v>
      </c>
      <c r="S32" s="51">
        <f t="shared" si="2"/>
        <v>0</v>
      </c>
      <c r="T32" s="129">
        <f t="shared" si="3"/>
        <v>0</v>
      </c>
      <c r="U32" s="118">
        <f t="shared" si="4"/>
        <v>3</v>
      </c>
      <c r="V32" s="51">
        <f t="shared" si="5"/>
        <v>141</v>
      </c>
      <c r="W32" s="51">
        <f t="shared" si="6"/>
        <v>45</v>
      </c>
    </row>
    <row r="33" spans="1:23" s="2" customFormat="1" ht="89.25" outlineLevel="1">
      <c r="F33" s="56"/>
      <c r="G33" s="57"/>
      <c r="H33" s="58" t="s">
        <v>82</v>
      </c>
      <c r="I33" s="53" t="s">
        <v>69</v>
      </c>
      <c r="J33" s="54">
        <f>J29+J31+J32</f>
        <v>273</v>
      </c>
      <c r="K33" s="55">
        <v>5.29</v>
      </c>
      <c r="L33" s="55">
        <f t="shared" si="7"/>
        <v>1444.17</v>
      </c>
      <c r="M33" s="55">
        <v>0</v>
      </c>
      <c r="N33" s="109">
        <f t="shared" si="8"/>
        <v>0</v>
      </c>
      <c r="O33" s="36">
        <v>0</v>
      </c>
      <c r="P33" s="51">
        <f t="shared" si="0"/>
        <v>0</v>
      </c>
      <c r="Q33" s="129">
        <f t="shared" si="1"/>
        <v>0</v>
      </c>
      <c r="R33" s="36">
        <v>0</v>
      </c>
      <c r="S33" s="51">
        <f t="shared" si="2"/>
        <v>0</v>
      </c>
      <c r="T33" s="129">
        <f t="shared" si="3"/>
        <v>0</v>
      </c>
      <c r="U33" s="118">
        <f t="shared" si="4"/>
        <v>273</v>
      </c>
      <c r="V33" s="51">
        <f t="shared" si="5"/>
        <v>1444.17</v>
      </c>
      <c r="W33" s="51">
        <f t="shared" si="6"/>
        <v>0</v>
      </c>
    </row>
    <row r="34" spans="1:23" s="2" customFormat="1" outlineLevel="1">
      <c r="F34" s="64"/>
      <c r="G34" s="65"/>
      <c r="H34" s="66" t="s">
        <v>83</v>
      </c>
      <c r="I34" s="67" t="s">
        <v>84</v>
      </c>
      <c r="J34" s="68">
        <v>0.03</v>
      </c>
      <c r="K34" s="69" t="s">
        <v>85</v>
      </c>
      <c r="L34" s="70">
        <f>SUM(L22:L27)*J34</f>
        <v>2397.7454999999995</v>
      </c>
      <c r="M34" s="69" t="s">
        <v>85</v>
      </c>
      <c r="N34" s="110" t="s">
        <v>85</v>
      </c>
      <c r="O34" s="130">
        <v>0.03</v>
      </c>
      <c r="P34" s="70">
        <f>SUM(P22:P27)*O34</f>
        <v>0</v>
      </c>
      <c r="Q34" s="131" t="s">
        <v>85</v>
      </c>
      <c r="R34" s="130">
        <v>0.03</v>
      </c>
      <c r="S34" s="70">
        <f>SUM(S22:S27)*R34</f>
        <v>0</v>
      </c>
      <c r="T34" s="131" t="s">
        <v>85</v>
      </c>
      <c r="U34" s="119">
        <v>0.03</v>
      </c>
      <c r="V34" s="70">
        <f>SUM(V22:V27)*U34</f>
        <v>2397.7454999999995</v>
      </c>
      <c r="W34" s="69" t="s">
        <v>85</v>
      </c>
    </row>
    <row r="35" spans="1:23" s="8" customFormat="1" ht="25.5" outlineLevel="1">
      <c r="A35" s="17"/>
      <c r="B35" s="17"/>
      <c r="C35" s="17"/>
      <c r="D35" s="17"/>
      <c r="E35" s="17"/>
      <c r="F35" s="64"/>
      <c r="G35" s="65"/>
      <c r="H35" s="71" t="s">
        <v>86</v>
      </c>
      <c r="I35" s="53" t="s">
        <v>85</v>
      </c>
      <c r="J35" s="72" t="s">
        <v>85</v>
      </c>
      <c r="K35" s="72" t="s">
        <v>85</v>
      </c>
      <c r="L35" s="73">
        <f>SUM(L22:L34)</f>
        <v>97184.765499999994</v>
      </c>
      <c r="M35" s="72" t="s">
        <v>85</v>
      </c>
      <c r="N35" s="111" t="s">
        <v>85</v>
      </c>
      <c r="O35" s="21"/>
      <c r="P35" s="73">
        <f>SUM(P22:P34)</f>
        <v>0</v>
      </c>
      <c r="Q35" s="23"/>
      <c r="R35" s="34"/>
      <c r="S35" s="73">
        <f>SUM(S22:S34)</f>
        <v>0</v>
      </c>
      <c r="T35" s="23"/>
      <c r="U35" s="22"/>
      <c r="V35" s="73">
        <f>SUM(V22:V34)</f>
        <v>97184.765499999994</v>
      </c>
      <c r="W35" s="25"/>
    </row>
    <row r="36" spans="1:23" s="2" customFormat="1" ht="25.5" outlineLevel="1">
      <c r="F36" s="64"/>
      <c r="G36" s="75"/>
      <c r="H36" s="58" t="s">
        <v>87</v>
      </c>
      <c r="I36" s="53" t="s">
        <v>85</v>
      </c>
      <c r="J36" s="76" t="s">
        <v>85</v>
      </c>
      <c r="K36" s="72" t="s">
        <v>85</v>
      </c>
      <c r="L36" s="72" t="s">
        <v>85</v>
      </c>
      <c r="M36" s="72" t="s">
        <v>85</v>
      </c>
      <c r="N36" s="112">
        <f>SUM(N22:N33)</f>
        <v>35314</v>
      </c>
      <c r="O36" s="21"/>
      <c r="P36" s="74"/>
      <c r="Q36" s="132">
        <f>SUM(Q22:Q33)</f>
        <v>0</v>
      </c>
      <c r="R36" s="34"/>
      <c r="S36" s="74"/>
      <c r="T36" s="132">
        <f>SUM(T22:T33)</f>
        <v>0</v>
      </c>
      <c r="U36" s="22"/>
      <c r="V36" s="74"/>
      <c r="W36" s="73">
        <f>SUM(W22:W33)</f>
        <v>35314</v>
      </c>
    </row>
    <row r="37" spans="1:23" s="2" customFormat="1" outlineLevel="1">
      <c r="F37" s="77" t="s">
        <v>88</v>
      </c>
      <c r="G37" s="78"/>
      <c r="H37" s="79" t="str">
        <f>H21</f>
        <v>Svítidla a světelné zdroje</v>
      </c>
      <c r="I37" s="80"/>
      <c r="J37" s="81"/>
      <c r="K37" s="81"/>
      <c r="L37" s="81"/>
      <c r="M37" s="81"/>
      <c r="N37" s="113">
        <f>L35+N36</f>
        <v>132498.76549999998</v>
      </c>
      <c r="O37" s="133"/>
      <c r="P37" s="81"/>
      <c r="Q37" s="134">
        <f>P35+Q36</f>
        <v>0</v>
      </c>
      <c r="R37" s="133"/>
      <c r="S37" s="81"/>
      <c r="T37" s="134">
        <f>S35+T36</f>
        <v>0</v>
      </c>
      <c r="U37" s="120"/>
      <c r="V37" s="81"/>
      <c r="W37" s="82">
        <f>V35+W36</f>
        <v>132498.76549999998</v>
      </c>
    </row>
    <row r="38" spans="1:23" s="2" customFormat="1">
      <c r="F38" s="83"/>
      <c r="G38" s="84"/>
      <c r="H38" s="85"/>
      <c r="I38" s="86"/>
      <c r="J38" s="87"/>
      <c r="K38" s="87"/>
      <c r="L38" s="87"/>
      <c r="M38" s="87"/>
      <c r="N38" s="114"/>
      <c r="O38" s="135"/>
      <c r="P38" s="88"/>
      <c r="Q38" s="136"/>
      <c r="R38" s="135"/>
      <c r="S38" s="88"/>
      <c r="T38" s="136"/>
      <c r="U38" s="121"/>
      <c r="V38" s="88"/>
      <c r="W38" s="88"/>
    </row>
    <row r="39" spans="1:23" s="2" customFormat="1" outlineLevel="1">
      <c r="F39" s="89" t="s">
        <v>6</v>
      </c>
      <c r="G39" s="90"/>
      <c r="H39" s="91" t="s">
        <v>25</v>
      </c>
      <c r="I39" s="90"/>
      <c r="J39" s="92"/>
      <c r="K39" s="93" t="s">
        <v>66</v>
      </c>
      <c r="L39" s="93" t="s">
        <v>66</v>
      </c>
      <c r="M39" s="93" t="s">
        <v>66</v>
      </c>
      <c r="N39" s="115" t="s">
        <v>66</v>
      </c>
      <c r="O39" s="137"/>
      <c r="P39" s="93" t="s">
        <v>66</v>
      </c>
      <c r="Q39" s="138" t="s">
        <v>66</v>
      </c>
      <c r="R39" s="137"/>
      <c r="S39" s="93" t="s">
        <v>66</v>
      </c>
      <c r="T39" s="138" t="s">
        <v>66</v>
      </c>
      <c r="U39" s="122"/>
      <c r="V39" s="93" t="s">
        <v>66</v>
      </c>
      <c r="W39" s="93" t="s">
        <v>66</v>
      </c>
    </row>
    <row r="40" spans="1:23" s="2" customFormat="1" ht="102" outlineLevel="1">
      <c r="F40" s="94"/>
      <c r="G40" s="95"/>
      <c r="H40" s="52" t="s">
        <v>89</v>
      </c>
      <c r="I40" s="67" t="s">
        <v>69</v>
      </c>
      <c r="J40" s="55">
        <v>6</v>
      </c>
      <c r="K40" s="55">
        <v>104.02</v>
      </c>
      <c r="L40" s="55">
        <f t="shared" ref="L40:L63" si="9">J40*K40</f>
        <v>624.12</v>
      </c>
      <c r="M40" s="55">
        <v>65</v>
      </c>
      <c r="N40" s="109">
        <f t="shared" ref="N40:N63" si="10">J40*M40</f>
        <v>390</v>
      </c>
      <c r="O40" s="36">
        <v>0</v>
      </c>
      <c r="P40" s="51">
        <f t="shared" ref="P40:P64" si="11">SUM(K40*O40)</f>
        <v>0</v>
      </c>
      <c r="Q40" s="129">
        <f t="shared" ref="Q40:Q64" si="12">SUM(M40*O40)</f>
        <v>0</v>
      </c>
      <c r="R40" s="36">
        <v>0</v>
      </c>
      <c r="S40" s="51">
        <f t="shared" ref="S40:S64" si="13">SUM(K40*R40)</f>
        <v>0</v>
      </c>
      <c r="T40" s="129">
        <f t="shared" ref="T40:T64" si="14">SUM(M40*R40)</f>
        <v>0</v>
      </c>
      <c r="U40" s="118">
        <f t="shared" ref="U40:U64" si="15">SUM(J40-O40-R40)</f>
        <v>6</v>
      </c>
      <c r="V40" s="51">
        <f t="shared" ref="V40:V64" si="16">SUM(K40*U40)</f>
        <v>624.12</v>
      </c>
      <c r="W40" s="51">
        <f t="shared" ref="W40:W64" si="17">SUM(M40*U40)</f>
        <v>390</v>
      </c>
    </row>
    <row r="41" spans="1:23" s="2" customFormat="1" ht="76.5" outlineLevel="1">
      <c r="F41" s="94"/>
      <c r="G41" s="57"/>
      <c r="H41" s="58" t="s">
        <v>90</v>
      </c>
      <c r="I41" s="53" t="s">
        <v>69</v>
      </c>
      <c r="J41" s="55">
        <v>14</v>
      </c>
      <c r="K41" s="55">
        <v>133.85</v>
      </c>
      <c r="L41" s="55">
        <f>J41*K41</f>
        <v>1873.8999999999999</v>
      </c>
      <c r="M41" s="55">
        <v>65</v>
      </c>
      <c r="N41" s="109">
        <f>J41*M41</f>
        <v>910</v>
      </c>
      <c r="O41" s="36">
        <v>0</v>
      </c>
      <c r="P41" s="51">
        <f t="shared" si="11"/>
        <v>0</v>
      </c>
      <c r="Q41" s="129">
        <f t="shared" si="12"/>
        <v>0</v>
      </c>
      <c r="R41" s="36">
        <v>0</v>
      </c>
      <c r="S41" s="51">
        <f t="shared" si="13"/>
        <v>0</v>
      </c>
      <c r="T41" s="129">
        <f t="shared" si="14"/>
        <v>0</v>
      </c>
      <c r="U41" s="118">
        <f t="shared" si="15"/>
        <v>14</v>
      </c>
      <c r="V41" s="51">
        <f t="shared" si="16"/>
        <v>1873.8999999999999</v>
      </c>
      <c r="W41" s="51">
        <f t="shared" si="17"/>
        <v>910</v>
      </c>
    </row>
    <row r="42" spans="1:23" s="2" customFormat="1" ht="38.25" outlineLevel="1">
      <c r="F42" s="94"/>
      <c r="G42" s="57"/>
      <c r="H42" s="58" t="s">
        <v>91</v>
      </c>
      <c r="I42" s="53" t="s">
        <v>69</v>
      </c>
      <c r="J42" s="55">
        <v>14</v>
      </c>
      <c r="K42" s="55">
        <v>22</v>
      </c>
      <c r="L42" s="55">
        <f>J42*K42</f>
        <v>308</v>
      </c>
      <c r="M42" s="55">
        <v>10</v>
      </c>
      <c r="N42" s="109">
        <f>J42*M42</f>
        <v>140</v>
      </c>
      <c r="O42" s="36">
        <v>0</v>
      </c>
      <c r="P42" s="51">
        <f t="shared" si="11"/>
        <v>0</v>
      </c>
      <c r="Q42" s="129">
        <f t="shared" si="12"/>
        <v>0</v>
      </c>
      <c r="R42" s="36">
        <v>0</v>
      </c>
      <c r="S42" s="51">
        <f t="shared" si="13"/>
        <v>0</v>
      </c>
      <c r="T42" s="129">
        <f t="shared" si="14"/>
        <v>0</v>
      </c>
      <c r="U42" s="118">
        <f t="shared" si="15"/>
        <v>14</v>
      </c>
      <c r="V42" s="51">
        <f t="shared" si="16"/>
        <v>308</v>
      </c>
      <c r="W42" s="51">
        <f t="shared" si="17"/>
        <v>140</v>
      </c>
    </row>
    <row r="43" spans="1:23" s="2" customFormat="1" ht="102" outlineLevel="1">
      <c r="F43" s="67"/>
      <c r="G43" s="57"/>
      <c r="H43" s="58" t="s">
        <v>92</v>
      </c>
      <c r="I43" s="53" t="s">
        <v>69</v>
      </c>
      <c r="J43" s="55">
        <v>7</v>
      </c>
      <c r="K43" s="55">
        <v>133.85</v>
      </c>
      <c r="L43" s="55">
        <f t="shared" si="9"/>
        <v>936.94999999999993</v>
      </c>
      <c r="M43" s="55">
        <v>68</v>
      </c>
      <c r="N43" s="109">
        <f t="shared" si="10"/>
        <v>476</v>
      </c>
      <c r="O43" s="36">
        <v>0</v>
      </c>
      <c r="P43" s="51">
        <f t="shared" si="11"/>
        <v>0</v>
      </c>
      <c r="Q43" s="129">
        <f t="shared" si="12"/>
        <v>0</v>
      </c>
      <c r="R43" s="36">
        <v>0</v>
      </c>
      <c r="S43" s="51">
        <f t="shared" si="13"/>
        <v>0</v>
      </c>
      <c r="T43" s="129">
        <f t="shared" si="14"/>
        <v>0</v>
      </c>
      <c r="U43" s="118">
        <f t="shared" si="15"/>
        <v>7</v>
      </c>
      <c r="V43" s="51">
        <f t="shared" si="16"/>
        <v>936.94999999999993</v>
      </c>
      <c r="W43" s="51">
        <f t="shared" si="17"/>
        <v>476</v>
      </c>
    </row>
    <row r="44" spans="1:23" s="2" customFormat="1" ht="89.25" outlineLevel="1">
      <c r="F44" s="67"/>
      <c r="G44" s="57"/>
      <c r="H44" s="58" t="s">
        <v>93</v>
      </c>
      <c r="I44" s="53" t="s">
        <v>69</v>
      </c>
      <c r="J44" s="55">
        <v>6</v>
      </c>
      <c r="K44" s="55">
        <v>108.48</v>
      </c>
      <c r="L44" s="55">
        <f t="shared" si="9"/>
        <v>650.88</v>
      </c>
      <c r="M44" s="55">
        <v>68</v>
      </c>
      <c r="N44" s="109">
        <f t="shared" si="10"/>
        <v>408</v>
      </c>
      <c r="O44" s="36">
        <v>0</v>
      </c>
      <c r="P44" s="51">
        <f t="shared" si="11"/>
        <v>0</v>
      </c>
      <c r="Q44" s="129">
        <f t="shared" si="12"/>
        <v>0</v>
      </c>
      <c r="R44" s="36">
        <v>0</v>
      </c>
      <c r="S44" s="51">
        <f t="shared" si="13"/>
        <v>0</v>
      </c>
      <c r="T44" s="129">
        <f t="shared" si="14"/>
        <v>0</v>
      </c>
      <c r="U44" s="118">
        <f t="shared" si="15"/>
        <v>6</v>
      </c>
      <c r="V44" s="51">
        <f t="shared" si="16"/>
        <v>650.88</v>
      </c>
      <c r="W44" s="51">
        <f t="shared" si="17"/>
        <v>408</v>
      </c>
    </row>
    <row r="45" spans="1:23" s="2" customFormat="1" ht="102" outlineLevel="1">
      <c r="F45" s="96"/>
      <c r="G45" s="57"/>
      <c r="H45" s="58" t="s">
        <v>94</v>
      </c>
      <c r="I45" s="53" t="s">
        <v>69</v>
      </c>
      <c r="J45" s="55">
        <v>1</v>
      </c>
      <c r="K45" s="55">
        <v>136.82</v>
      </c>
      <c r="L45" s="55">
        <f t="shared" si="9"/>
        <v>136.82</v>
      </c>
      <c r="M45" s="55">
        <v>68</v>
      </c>
      <c r="N45" s="109">
        <f t="shared" si="10"/>
        <v>68</v>
      </c>
      <c r="O45" s="36">
        <v>0</v>
      </c>
      <c r="P45" s="51">
        <f t="shared" si="11"/>
        <v>0</v>
      </c>
      <c r="Q45" s="129">
        <f t="shared" si="12"/>
        <v>0</v>
      </c>
      <c r="R45" s="36">
        <v>0</v>
      </c>
      <c r="S45" s="51">
        <f t="shared" si="13"/>
        <v>0</v>
      </c>
      <c r="T45" s="129">
        <f t="shared" si="14"/>
        <v>0</v>
      </c>
      <c r="U45" s="118">
        <f t="shared" si="15"/>
        <v>1</v>
      </c>
      <c r="V45" s="51">
        <f t="shared" si="16"/>
        <v>136.82</v>
      </c>
      <c r="W45" s="51">
        <f t="shared" si="17"/>
        <v>68</v>
      </c>
    </row>
    <row r="46" spans="1:23" s="2" customFormat="1" ht="114.75" outlineLevel="1">
      <c r="F46" s="96"/>
      <c r="G46" s="57"/>
      <c r="H46" s="58" t="s">
        <v>95</v>
      </c>
      <c r="I46" s="53" t="s">
        <v>69</v>
      </c>
      <c r="J46" s="55">
        <v>4</v>
      </c>
      <c r="K46" s="55">
        <v>142.33000000000001</v>
      </c>
      <c r="L46" s="55">
        <f t="shared" si="9"/>
        <v>569.32000000000005</v>
      </c>
      <c r="M46" s="55">
        <v>104</v>
      </c>
      <c r="N46" s="109">
        <f t="shared" si="10"/>
        <v>416</v>
      </c>
      <c r="O46" s="36">
        <v>0</v>
      </c>
      <c r="P46" s="51">
        <f t="shared" si="11"/>
        <v>0</v>
      </c>
      <c r="Q46" s="129">
        <f t="shared" si="12"/>
        <v>0</v>
      </c>
      <c r="R46" s="36">
        <v>0</v>
      </c>
      <c r="S46" s="51">
        <f t="shared" si="13"/>
        <v>0</v>
      </c>
      <c r="T46" s="129">
        <f t="shared" si="14"/>
        <v>0</v>
      </c>
      <c r="U46" s="118">
        <f t="shared" si="15"/>
        <v>4</v>
      </c>
      <c r="V46" s="51">
        <f t="shared" si="16"/>
        <v>569.32000000000005</v>
      </c>
      <c r="W46" s="51">
        <f t="shared" si="17"/>
        <v>416</v>
      </c>
    </row>
    <row r="47" spans="1:23" s="2" customFormat="1" ht="153" outlineLevel="1">
      <c r="F47" s="67"/>
      <c r="G47" s="57"/>
      <c r="H47" s="58" t="s">
        <v>96</v>
      </c>
      <c r="I47" s="53" t="s">
        <v>69</v>
      </c>
      <c r="J47" s="55">
        <v>16</v>
      </c>
      <c r="K47" s="104">
        <v>1187</v>
      </c>
      <c r="L47" s="55">
        <f t="shared" si="9"/>
        <v>18992</v>
      </c>
      <c r="M47" s="55">
        <v>140</v>
      </c>
      <c r="N47" s="109">
        <f t="shared" si="10"/>
        <v>2240</v>
      </c>
      <c r="O47" s="36">
        <v>0</v>
      </c>
      <c r="P47" s="51">
        <f t="shared" si="11"/>
        <v>0</v>
      </c>
      <c r="Q47" s="129">
        <f t="shared" si="12"/>
        <v>0</v>
      </c>
      <c r="R47" s="36">
        <v>0</v>
      </c>
      <c r="S47" s="51">
        <f t="shared" si="13"/>
        <v>0</v>
      </c>
      <c r="T47" s="129">
        <f t="shared" si="14"/>
        <v>0</v>
      </c>
      <c r="U47" s="118">
        <f t="shared" si="15"/>
        <v>16</v>
      </c>
      <c r="V47" s="51">
        <f t="shared" si="16"/>
        <v>18992</v>
      </c>
      <c r="W47" s="51">
        <f t="shared" si="17"/>
        <v>2240</v>
      </c>
    </row>
    <row r="48" spans="1:23" s="2" customFormat="1" ht="127.5" outlineLevel="1">
      <c r="F48" s="67"/>
      <c r="G48" s="57"/>
      <c r="H48" s="58" t="s">
        <v>97</v>
      </c>
      <c r="I48" s="53" t="s">
        <v>69</v>
      </c>
      <c r="J48" s="55">
        <v>6</v>
      </c>
      <c r="K48" s="55">
        <v>284.2</v>
      </c>
      <c r="L48" s="55">
        <f t="shared" si="9"/>
        <v>1705.1999999999998</v>
      </c>
      <c r="M48" s="55">
        <v>68</v>
      </c>
      <c r="N48" s="109">
        <f t="shared" si="10"/>
        <v>408</v>
      </c>
      <c r="O48" s="36">
        <v>0</v>
      </c>
      <c r="P48" s="51">
        <f t="shared" si="11"/>
        <v>0</v>
      </c>
      <c r="Q48" s="129">
        <f t="shared" si="12"/>
        <v>0</v>
      </c>
      <c r="R48" s="36">
        <v>0</v>
      </c>
      <c r="S48" s="51">
        <f t="shared" si="13"/>
        <v>0</v>
      </c>
      <c r="T48" s="129">
        <f t="shared" si="14"/>
        <v>0</v>
      </c>
      <c r="U48" s="118">
        <f t="shared" si="15"/>
        <v>6</v>
      </c>
      <c r="V48" s="51">
        <f t="shared" si="16"/>
        <v>1705.1999999999998</v>
      </c>
      <c r="W48" s="51">
        <f t="shared" si="17"/>
        <v>408</v>
      </c>
    </row>
    <row r="49" spans="6:23" s="2" customFormat="1" ht="165.75" outlineLevel="1">
      <c r="F49" s="67"/>
      <c r="G49" s="57"/>
      <c r="H49" s="58" t="s">
        <v>98</v>
      </c>
      <c r="I49" s="53" t="s">
        <v>69</v>
      </c>
      <c r="J49" s="55">
        <v>62</v>
      </c>
      <c r="K49" s="55">
        <v>109.8</v>
      </c>
      <c r="L49" s="55">
        <f t="shared" si="9"/>
        <v>6807.5999999999995</v>
      </c>
      <c r="M49" s="55">
        <v>104</v>
      </c>
      <c r="N49" s="109">
        <f t="shared" si="10"/>
        <v>6448</v>
      </c>
      <c r="O49" s="36">
        <v>0</v>
      </c>
      <c r="P49" s="51">
        <f t="shared" si="11"/>
        <v>0</v>
      </c>
      <c r="Q49" s="129">
        <f t="shared" si="12"/>
        <v>0</v>
      </c>
      <c r="R49" s="36">
        <v>0</v>
      </c>
      <c r="S49" s="51">
        <f t="shared" si="13"/>
        <v>0</v>
      </c>
      <c r="T49" s="129">
        <f t="shared" si="14"/>
        <v>0</v>
      </c>
      <c r="U49" s="118">
        <f t="shared" si="15"/>
        <v>62</v>
      </c>
      <c r="V49" s="51">
        <f t="shared" si="16"/>
        <v>6807.5999999999995</v>
      </c>
      <c r="W49" s="51">
        <f t="shared" si="17"/>
        <v>6448</v>
      </c>
    </row>
    <row r="50" spans="6:23" s="2" customFormat="1" ht="140.25" outlineLevel="1">
      <c r="F50" s="67"/>
      <c r="G50" s="57"/>
      <c r="H50" s="58" t="s">
        <v>99</v>
      </c>
      <c r="I50" s="53" t="s">
        <v>69</v>
      </c>
      <c r="J50" s="55">
        <v>84</v>
      </c>
      <c r="K50" s="55">
        <v>118.89</v>
      </c>
      <c r="L50" s="55">
        <f t="shared" si="9"/>
        <v>9986.76</v>
      </c>
      <c r="M50" s="55">
        <v>104</v>
      </c>
      <c r="N50" s="109">
        <f t="shared" si="10"/>
        <v>8736</v>
      </c>
      <c r="O50" s="36">
        <v>0</v>
      </c>
      <c r="P50" s="51">
        <f t="shared" si="11"/>
        <v>0</v>
      </c>
      <c r="Q50" s="129">
        <f t="shared" si="12"/>
        <v>0</v>
      </c>
      <c r="R50" s="36">
        <v>0</v>
      </c>
      <c r="S50" s="51">
        <f t="shared" si="13"/>
        <v>0</v>
      </c>
      <c r="T50" s="129">
        <f t="shared" si="14"/>
        <v>0</v>
      </c>
      <c r="U50" s="118">
        <f t="shared" si="15"/>
        <v>84</v>
      </c>
      <c r="V50" s="51">
        <f t="shared" si="16"/>
        <v>9986.76</v>
      </c>
      <c r="W50" s="51">
        <f t="shared" si="17"/>
        <v>8736</v>
      </c>
    </row>
    <row r="51" spans="6:23" s="2" customFormat="1" ht="63.75" outlineLevel="1">
      <c r="F51" s="67"/>
      <c r="G51" s="57"/>
      <c r="H51" s="58" t="s">
        <v>100</v>
      </c>
      <c r="I51" s="53" t="s">
        <v>69</v>
      </c>
      <c r="J51" s="55">
        <v>12</v>
      </c>
      <c r="K51" s="55">
        <v>28.6</v>
      </c>
      <c r="L51" s="55">
        <f>J51*K51</f>
        <v>343.20000000000005</v>
      </c>
      <c r="M51" s="55">
        <v>10</v>
      </c>
      <c r="N51" s="109">
        <f>J51*M51</f>
        <v>120</v>
      </c>
      <c r="O51" s="36">
        <v>0</v>
      </c>
      <c r="P51" s="51">
        <f t="shared" si="11"/>
        <v>0</v>
      </c>
      <c r="Q51" s="129">
        <f t="shared" si="12"/>
        <v>0</v>
      </c>
      <c r="R51" s="36">
        <v>0</v>
      </c>
      <c r="S51" s="51">
        <f t="shared" si="13"/>
        <v>0</v>
      </c>
      <c r="T51" s="129">
        <f t="shared" si="14"/>
        <v>0</v>
      </c>
      <c r="U51" s="118">
        <f t="shared" si="15"/>
        <v>12</v>
      </c>
      <c r="V51" s="51">
        <f t="shared" si="16"/>
        <v>343.20000000000005</v>
      </c>
      <c r="W51" s="51">
        <f t="shared" si="17"/>
        <v>120</v>
      </c>
    </row>
    <row r="52" spans="6:23" s="2" customFormat="1" ht="63.75" outlineLevel="1">
      <c r="F52" s="67"/>
      <c r="G52" s="57"/>
      <c r="H52" s="58" t="s">
        <v>101</v>
      </c>
      <c r="I52" s="53" t="s">
        <v>69</v>
      </c>
      <c r="J52" s="55">
        <v>16</v>
      </c>
      <c r="K52" s="55">
        <v>59.4</v>
      </c>
      <c r="L52" s="55">
        <f>J52*K52</f>
        <v>950.4</v>
      </c>
      <c r="M52" s="55">
        <v>10</v>
      </c>
      <c r="N52" s="109">
        <f>J52*M52</f>
        <v>160</v>
      </c>
      <c r="O52" s="36">
        <v>0</v>
      </c>
      <c r="P52" s="51">
        <f t="shared" si="11"/>
        <v>0</v>
      </c>
      <c r="Q52" s="129">
        <f t="shared" si="12"/>
        <v>0</v>
      </c>
      <c r="R52" s="36">
        <v>0</v>
      </c>
      <c r="S52" s="51">
        <f t="shared" si="13"/>
        <v>0</v>
      </c>
      <c r="T52" s="129">
        <f t="shared" si="14"/>
        <v>0</v>
      </c>
      <c r="U52" s="118">
        <f t="shared" si="15"/>
        <v>16</v>
      </c>
      <c r="V52" s="51">
        <f t="shared" si="16"/>
        <v>950.4</v>
      </c>
      <c r="W52" s="51">
        <f t="shared" si="17"/>
        <v>160</v>
      </c>
    </row>
    <row r="53" spans="6:23" s="2" customFormat="1" ht="76.5" outlineLevel="1">
      <c r="F53" s="67"/>
      <c r="G53" s="57"/>
      <c r="H53" s="58" t="s">
        <v>102</v>
      </c>
      <c r="I53" s="53" t="s">
        <v>69</v>
      </c>
      <c r="J53" s="55">
        <v>137</v>
      </c>
      <c r="K53" s="55">
        <v>4.6500000000000004</v>
      </c>
      <c r="L53" s="55">
        <f t="shared" si="9"/>
        <v>637.05000000000007</v>
      </c>
      <c r="M53" s="55">
        <v>48</v>
      </c>
      <c r="N53" s="109">
        <f t="shared" si="10"/>
        <v>6576</v>
      </c>
      <c r="O53" s="36">
        <v>0</v>
      </c>
      <c r="P53" s="51">
        <f t="shared" si="11"/>
        <v>0</v>
      </c>
      <c r="Q53" s="129">
        <f t="shared" si="12"/>
        <v>0</v>
      </c>
      <c r="R53" s="36">
        <v>0</v>
      </c>
      <c r="S53" s="51">
        <f t="shared" si="13"/>
        <v>0</v>
      </c>
      <c r="T53" s="129">
        <f t="shared" si="14"/>
        <v>0</v>
      </c>
      <c r="U53" s="118">
        <f t="shared" si="15"/>
        <v>137</v>
      </c>
      <c r="V53" s="51">
        <f t="shared" si="16"/>
        <v>637.05000000000007</v>
      </c>
      <c r="W53" s="51">
        <f t="shared" si="17"/>
        <v>6576</v>
      </c>
    </row>
    <row r="54" spans="6:23" s="2" customFormat="1" ht="76.5" outlineLevel="1">
      <c r="F54" s="67"/>
      <c r="G54" s="57"/>
      <c r="H54" s="58" t="s">
        <v>103</v>
      </c>
      <c r="I54" s="53" t="s">
        <v>69</v>
      </c>
      <c r="J54" s="55">
        <v>31</v>
      </c>
      <c r="K54" s="55">
        <v>31.28</v>
      </c>
      <c r="L54" s="55">
        <f t="shared" si="9"/>
        <v>969.68000000000006</v>
      </c>
      <c r="M54" s="55">
        <v>48</v>
      </c>
      <c r="N54" s="109">
        <f t="shared" si="10"/>
        <v>1488</v>
      </c>
      <c r="O54" s="36">
        <v>0</v>
      </c>
      <c r="P54" s="51">
        <f t="shared" si="11"/>
        <v>0</v>
      </c>
      <c r="Q54" s="129">
        <f t="shared" si="12"/>
        <v>0</v>
      </c>
      <c r="R54" s="36">
        <v>0</v>
      </c>
      <c r="S54" s="51">
        <f t="shared" si="13"/>
        <v>0</v>
      </c>
      <c r="T54" s="129">
        <f t="shared" si="14"/>
        <v>0</v>
      </c>
      <c r="U54" s="118">
        <f t="shared" si="15"/>
        <v>31</v>
      </c>
      <c r="V54" s="51">
        <f t="shared" si="16"/>
        <v>969.68000000000006</v>
      </c>
      <c r="W54" s="51">
        <f t="shared" si="17"/>
        <v>1488</v>
      </c>
    </row>
    <row r="55" spans="6:23" ht="89.25">
      <c r="F55" s="67"/>
      <c r="G55" s="57"/>
      <c r="H55" s="58" t="s">
        <v>104</v>
      </c>
      <c r="I55" s="53" t="s">
        <v>69</v>
      </c>
      <c r="J55" s="55">
        <v>84</v>
      </c>
      <c r="K55" s="55">
        <v>12.42</v>
      </c>
      <c r="L55" s="55">
        <f t="shared" si="9"/>
        <v>1043.28</v>
      </c>
      <c r="M55" s="55">
        <v>48</v>
      </c>
      <c r="N55" s="109">
        <f t="shared" si="10"/>
        <v>4032</v>
      </c>
      <c r="O55" s="36">
        <v>0</v>
      </c>
      <c r="P55" s="51">
        <f t="shared" si="11"/>
        <v>0</v>
      </c>
      <c r="Q55" s="129">
        <f t="shared" si="12"/>
        <v>0</v>
      </c>
      <c r="R55" s="36">
        <v>0</v>
      </c>
      <c r="S55" s="51">
        <f t="shared" si="13"/>
        <v>0</v>
      </c>
      <c r="T55" s="129">
        <f t="shared" si="14"/>
        <v>0</v>
      </c>
      <c r="U55" s="118">
        <f t="shared" si="15"/>
        <v>84</v>
      </c>
      <c r="V55" s="51">
        <f t="shared" si="16"/>
        <v>1043.28</v>
      </c>
      <c r="W55" s="51">
        <f t="shared" si="17"/>
        <v>4032</v>
      </c>
    </row>
    <row r="56" spans="6:23" ht="63.75" outlineLevel="1">
      <c r="F56" s="67"/>
      <c r="G56" s="57"/>
      <c r="H56" s="58" t="s">
        <v>105</v>
      </c>
      <c r="I56" s="53" t="s">
        <v>69</v>
      </c>
      <c r="J56" s="55">
        <v>30</v>
      </c>
      <c r="K56" s="55">
        <v>51.7</v>
      </c>
      <c r="L56" s="55">
        <f t="shared" si="9"/>
        <v>1551</v>
      </c>
      <c r="M56" s="55">
        <v>104</v>
      </c>
      <c r="N56" s="109">
        <f t="shared" si="10"/>
        <v>3120</v>
      </c>
      <c r="O56" s="36">
        <v>0</v>
      </c>
      <c r="P56" s="51">
        <f t="shared" si="11"/>
        <v>0</v>
      </c>
      <c r="Q56" s="129">
        <f t="shared" si="12"/>
        <v>0</v>
      </c>
      <c r="R56" s="36">
        <v>0</v>
      </c>
      <c r="S56" s="51">
        <f t="shared" si="13"/>
        <v>0</v>
      </c>
      <c r="T56" s="129">
        <f t="shared" si="14"/>
        <v>0</v>
      </c>
      <c r="U56" s="118">
        <f t="shared" si="15"/>
        <v>30</v>
      </c>
      <c r="V56" s="51">
        <f t="shared" si="16"/>
        <v>1551</v>
      </c>
      <c r="W56" s="51">
        <f t="shared" si="17"/>
        <v>3120</v>
      </c>
    </row>
    <row r="57" spans="6:23" ht="63.75" outlineLevel="1">
      <c r="F57" s="67"/>
      <c r="G57" s="57"/>
      <c r="H57" s="58" t="s">
        <v>106</v>
      </c>
      <c r="I57" s="53" t="s">
        <v>69</v>
      </c>
      <c r="J57" s="55">
        <v>12</v>
      </c>
      <c r="K57" s="55">
        <v>75.900000000000006</v>
      </c>
      <c r="L57" s="55">
        <f t="shared" si="9"/>
        <v>910.80000000000007</v>
      </c>
      <c r="M57" s="55">
        <v>104</v>
      </c>
      <c r="N57" s="109">
        <f t="shared" si="10"/>
        <v>1248</v>
      </c>
      <c r="O57" s="36">
        <v>0</v>
      </c>
      <c r="P57" s="51">
        <f t="shared" si="11"/>
        <v>0</v>
      </c>
      <c r="Q57" s="129">
        <f t="shared" si="12"/>
        <v>0</v>
      </c>
      <c r="R57" s="36">
        <v>0</v>
      </c>
      <c r="S57" s="51">
        <f t="shared" si="13"/>
        <v>0</v>
      </c>
      <c r="T57" s="129">
        <f t="shared" si="14"/>
        <v>0</v>
      </c>
      <c r="U57" s="118">
        <f t="shared" si="15"/>
        <v>12</v>
      </c>
      <c r="V57" s="51">
        <f t="shared" si="16"/>
        <v>910.80000000000007</v>
      </c>
      <c r="W57" s="51">
        <f t="shared" si="17"/>
        <v>1248</v>
      </c>
    </row>
    <row r="58" spans="6:23" ht="51">
      <c r="F58" s="67"/>
      <c r="G58" s="57"/>
      <c r="H58" s="58" t="s">
        <v>107</v>
      </c>
      <c r="I58" s="53" t="s">
        <v>69</v>
      </c>
      <c r="J58" s="55">
        <v>2</v>
      </c>
      <c r="K58" s="55">
        <v>142</v>
      </c>
      <c r="L58" s="55">
        <f>J58*K58</f>
        <v>284</v>
      </c>
      <c r="M58" s="55">
        <v>104</v>
      </c>
      <c r="N58" s="109">
        <f>J58*M58</f>
        <v>208</v>
      </c>
      <c r="O58" s="36">
        <v>0</v>
      </c>
      <c r="P58" s="51">
        <f t="shared" si="11"/>
        <v>0</v>
      </c>
      <c r="Q58" s="129">
        <f t="shared" si="12"/>
        <v>0</v>
      </c>
      <c r="R58" s="36">
        <v>0</v>
      </c>
      <c r="S58" s="51">
        <f t="shared" si="13"/>
        <v>0</v>
      </c>
      <c r="T58" s="129">
        <f t="shared" si="14"/>
        <v>0</v>
      </c>
      <c r="U58" s="118">
        <f t="shared" si="15"/>
        <v>2</v>
      </c>
      <c r="V58" s="51">
        <f t="shared" si="16"/>
        <v>284</v>
      </c>
      <c r="W58" s="51">
        <f t="shared" si="17"/>
        <v>208</v>
      </c>
    </row>
    <row r="59" spans="6:23" ht="51" outlineLevel="1">
      <c r="F59" s="67"/>
      <c r="G59" s="57"/>
      <c r="H59" s="58" t="s">
        <v>108</v>
      </c>
      <c r="I59" s="53" t="s">
        <v>69</v>
      </c>
      <c r="J59" s="55">
        <v>1</v>
      </c>
      <c r="K59" s="55">
        <v>503</v>
      </c>
      <c r="L59" s="55">
        <f>J59*K59</f>
        <v>503</v>
      </c>
      <c r="M59" s="55">
        <v>340</v>
      </c>
      <c r="N59" s="109">
        <f>J59*M59</f>
        <v>340</v>
      </c>
      <c r="O59" s="36">
        <v>0</v>
      </c>
      <c r="P59" s="51">
        <f t="shared" si="11"/>
        <v>0</v>
      </c>
      <c r="Q59" s="129">
        <f t="shared" si="12"/>
        <v>0</v>
      </c>
      <c r="R59" s="36">
        <v>0</v>
      </c>
      <c r="S59" s="51">
        <f t="shared" si="13"/>
        <v>0</v>
      </c>
      <c r="T59" s="129">
        <f t="shared" si="14"/>
        <v>0</v>
      </c>
      <c r="U59" s="118">
        <f t="shared" si="15"/>
        <v>1</v>
      </c>
      <c r="V59" s="51">
        <f t="shared" si="16"/>
        <v>503</v>
      </c>
      <c r="W59" s="51">
        <f t="shared" si="17"/>
        <v>340</v>
      </c>
    </row>
    <row r="60" spans="6:23" ht="114.75" outlineLevel="1">
      <c r="F60" s="67"/>
      <c r="G60" s="57"/>
      <c r="H60" s="58" t="s">
        <v>109</v>
      </c>
      <c r="I60" s="53" t="s">
        <v>69</v>
      </c>
      <c r="J60" s="55">
        <v>8</v>
      </c>
      <c r="K60" s="55">
        <v>117</v>
      </c>
      <c r="L60" s="55">
        <f>J60*K60</f>
        <v>936</v>
      </c>
      <c r="M60" s="55">
        <v>120</v>
      </c>
      <c r="N60" s="109">
        <f>J60*M60</f>
        <v>960</v>
      </c>
      <c r="O60" s="36">
        <v>0</v>
      </c>
      <c r="P60" s="51">
        <f t="shared" si="11"/>
        <v>0</v>
      </c>
      <c r="Q60" s="129">
        <f t="shared" si="12"/>
        <v>0</v>
      </c>
      <c r="R60" s="36">
        <v>0</v>
      </c>
      <c r="S60" s="51">
        <f t="shared" si="13"/>
        <v>0</v>
      </c>
      <c r="T60" s="129">
        <f t="shared" si="14"/>
        <v>0</v>
      </c>
      <c r="U60" s="118">
        <f t="shared" si="15"/>
        <v>8</v>
      </c>
      <c r="V60" s="51">
        <f t="shared" si="16"/>
        <v>936</v>
      </c>
      <c r="W60" s="51">
        <f t="shared" si="17"/>
        <v>960</v>
      </c>
    </row>
    <row r="61" spans="6:23" ht="153" outlineLevel="1">
      <c r="F61" s="67"/>
      <c r="G61" s="57"/>
      <c r="H61" s="58" t="s">
        <v>110</v>
      </c>
      <c r="I61" s="53" t="s">
        <v>69</v>
      </c>
      <c r="J61" s="55">
        <v>9</v>
      </c>
      <c r="K61" s="55">
        <v>433</v>
      </c>
      <c r="L61" s="55">
        <f t="shared" si="9"/>
        <v>3897</v>
      </c>
      <c r="M61" s="55">
        <v>65</v>
      </c>
      <c r="N61" s="109">
        <f t="shared" si="10"/>
        <v>585</v>
      </c>
      <c r="O61" s="36">
        <v>0</v>
      </c>
      <c r="P61" s="51">
        <f t="shared" si="11"/>
        <v>0</v>
      </c>
      <c r="Q61" s="129">
        <f t="shared" si="12"/>
        <v>0</v>
      </c>
      <c r="R61" s="36">
        <v>0</v>
      </c>
      <c r="S61" s="51">
        <f t="shared" si="13"/>
        <v>0</v>
      </c>
      <c r="T61" s="129">
        <f t="shared" si="14"/>
        <v>0</v>
      </c>
      <c r="U61" s="118">
        <f t="shared" si="15"/>
        <v>9</v>
      </c>
      <c r="V61" s="51">
        <f t="shared" si="16"/>
        <v>3897</v>
      </c>
      <c r="W61" s="51">
        <f t="shared" si="17"/>
        <v>585</v>
      </c>
    </row>
    <row r="62" spans="6:23" ht="63.75" outlineLevel="1">
      <c r="F62" s="67"/>
      <c r="G62" s="57"/>
      <c r="H62" s="58" t="s">
        <v>111</v>
      </c>
      <c r="I62" s="53" t="s">
        <v>69</v>
      </c>
      <c r="J62" s="55">
        <v>16</v>
      </c>
      <c r="K62" s="55">
        <v>22.37</v>
      </c>
      <c r="L62" s="55">
        <f>J62*K62</f>
        <v>357.92</v>
      </c>
      <c r="M62" s="55">
        <v>65</v>
      </c>
      <c r="N62" s="109">
        <f>J62*M62</f>
        <v>1040</v>
      </c>
      <c r="O62" s="36">
        <v>0</v>
      </c>
      <c r="P62" s="51">
        <f t="shared" si="11"/>
        <v>0</v>
      </c>
      <c r="Q62" s="129">
        <f t="shared" si="12"/>
        <v>0</v>
      </c>
      <c r="R62" s="36">
        <v>0</v>
      </c>
      <c r="S62" s="51">
        <f t="shared" si="13"/>
        <v>0</v>
      </c>
      <c r="T62" s="129">
        <f t="shared" si="14"/>
        <v>0</v>
      </c>
      <c r="U62" s="118">
        <f t="shared" si="15"/>
        <v>16</v>
      </c>
      <c r="V62" s="51">
        <f t="shared" si="16"/>
        <v>357.92</v>
      </c>
      <c r="W62" s="51">
        <f t="shared" si="17"/>
        <v>1040</v>
      </c>
    </row>
    <row r="63" spans="6:23" ht="76.5" outlineLevel="1">
      <c r="F63" s="67"/>
      <c r="G63" s="57"/>
      <c r="H63" s="58" t="s">
        <v>112</v>
      </c>
      <c r="I63" s="53" t="s">
        <v>69</v>
      </c>
      <c r="J63" s="55">
        <v>6</v>
      </c>
      <c r="K63" s="55">
        <v>698</v>
      </c>
      <c r="L63" s="55">
        <f t="shared" si="9"/>
        <v>4188</v>
      </c>
      <c r="M63" s="55">
        <v>160</v>
      </c>
      <c r="N63" s="109">
        <f t="shared" si="10"/>
        <v>960</v>
      </c>
      <c r="O63" s="36">
        <v>0</v>
      </c>
      <c r="P63" s="51">
        <f t="shared" si="11"/>
        <v>0</v>
      </c>
      <c r="Q63" s="129">
        <f t="shared" si="12"/>
        <v>0</v>
      </c>
      <c r="R63" s="36">
        <v>0</v>
      </c>
      <c r="S63" s="51">
        <f t="shared" si="13"/>
        <v>0</v>
      </c>
      <c r="T63" s="129">
        <f t="shared" si="14"/>
        <v>0</v>
      </c>
      <c r="U63" s="118">
        <f t="shared" si="15"/>
        <v>6</v>
      </c>
      <c r="V63" s="51">
        <f t="shared" si="16"/>
        <v>4188</v>
      </c>
      <c r="W63" s="51">
        <f t="shared" si="17"/>
        <v>960</v>
      </c>
    </row>
    <row r="64" spans="6:23" outlineLevel="1">
      <c r="F64" s="67"/>
      <c r="G64" s="57"/>
      <c r="H64" s="58" t="s">
        <v>113</v>
      </c>
      <c r="I64" s="53" t="s">
        <v>114</v>
      </c>
      <c r="J64" s="55">
        <v>120</v>
      </c>
      <c r="K64" s="55">
        <v>7.59</v>
      </c>
      <c r="L64" s="55">
        <f>J64*K64</f>
        <v>910.8</v>
      </c>
      <c r="M64" s="55">
        <v>15</v>
      </c>
      <c r="N64" s="109">
        <f>J64*M64</f>
        <v>1800</v>
      </c>
      <c r="O64" s="36">
        <v>0</v>
      </c>
      <c r="P64" s="51">
        <f t="shared" si="11"/>
        <v>0</v>
      </c>
      <c r="Q64" s="129">
        <f t="shared" si="12"/>
        <v>0</v>
      </c>
      <c r="R64" s="36">
        <v>0</v>
      </c>
      <c r="S64" s="51">
        <f t="shared" si="13"/>
        <v>0</v>
      </c>
      <c r="T64" s="129">
        <f t="shared" si="14"/>
        <v>0</v>
      </c>
      <c r="U64" s="118">
        <f t="shared" si="15"/>
        <v>120</v>
      </c>
      <c r="V64" s="51">
        <f t="shared" si="16"/>
        <v>910.8</v>
      </c>
      <c r="W64" s="51">
        <f t="shared" si="17"/>
        <v>1800</v>
      </c>
    </row>
    <row r="65" spans="6:23" outlineLevel="1">
      <c r="F65" s="86"/>
      <c r="G65" s="65"/>
      <c r="H65" s="66" t="s">
        <v>83</v>
      </c>
      <c r="I65" s="67" t="s">
        <v>84</v>
      </c>
      <c r="J65" s="68">
        <v>0.03</v>
      </c>
      <c r="K65" s="69" t="s">
        <v>85</v>
      </c>
      <c r="L65" s="70">
        <f>SUM(L40:L64)*J65</f>
        <v>1802.2103999999999</v>
      </c>
      <c r="M65" s="69" t="s">
        <v>85</v>
      </c>
      <c r="N65" s="110" t="s">
        <v>85</v>
      </c>
      <c r="O65" s="130">
        <v>0.03</v>
      </c>
      <c r="P65" s="70">
        <f>SUM(P40:P64)*O65</f>
        <v>0</v>
      </c>
      <c r="Q65" s="136"/>
      <c r="R65" s="130">
        <v>0.03</v>
      </c>
      <c r="S65" s="70">
        <f>SUM(S40:S64)*R65</f>
        <v>0</v>
      </c>
      <c r="T65" s="136"/>
      <c r="U65" s="119">
        <v>0.03</v>
      </c>
      <c r="V65" s="70">
        <f>SUM(V40:V64)*U65</f>
        <v>1802.2103999999999</v>
      </c>
      <c r="W65" s="88"/>
    </row>
    <row r="66" spans="6:23" ht="25.5" outlineLevel="1">
      <c r="F66" s="86"/>
      <c r="G66" s="65"/>
      <c r="H66" s="71" t="s">
        <v>86</v>
      </c>
      <c r="I66" s="53" t="s">
        <v>85</v>
      </c>
      <c r="J66" s="72" t="s">
        <v>85</v>
      </c>
      <c r="K66" s="72" t="s">
        <v>85</v>
      </c>
      <c r="L66" s="73">
        <f>SUM(L40:L65)</f>
        <v>61875.890400000004</v>
      </c>
      <c r="M66" s="72" t="s">
        <v>85</v>
      </c>
      <c r="N66" s="116">
        <f>L66</f>
        <v>61875.890400000004</v>
      </c>
      <c r="O66" s="135"/>
      <c r="P66" s="73">
        <f>SUM(P40:P65)</f>
        <v>0</v>
      </c>
      <c r="Q66" s="139">
        <f>SUM(P66)</f>
        <v>0</v>
      </c>
      <c r="R66" s="135"/>
      <c r="S66" s="73">
        <f>SUM(S40:S65)</f>
        <v>0</v>
      </c>
      <c r="T66" s="139">
        <f>SUM(S66)</f>
        <v>0</v>
      </c>
      <c r="U66" s="121"/>
      <c r="V66" s="73">
        <f>SUM(V40:V65)</f>
        <v>61875.890400000004</v>
      </c>
      <c r="W66" s="97">
        <f>SUM(V66)</f>
        <v>61875.890400000004</v>
      </c>
    </row>
    <row r="67" spans="6:23" ht="25.5" outlineLevel="1">
      <c r="F67" s="86"/>
      <c r="G67" s="75"/>
      <c r="H67" s="58" t="s">
        <v>87</v>
      </c>
      <c r="I67" s="53" t="s">
        <v>85</v>
      </c>
      <c r="J67" s="76" t="s">
        <v>85</v>
      </c>
      <c r="K67" s="72" t="s">
        <v>85</v>
      </c>
      <c r="L67" s="72" t="s">
        <v>85</v>
      </c>
      <c r="M67" s="72" t="s">
        <v>85</v>
      </c>
      <c r="N67" s="112">
        <f>SUM(N40:N64)</f>
        <v>43277</v>
      </c>
      <c r="O67" s="135"/>
      <c r="P67" s="88"/>
      <c r="Q67" s="132">
        <f>SUM(Q40:Q64)</f>
        <v>0</v>
      </c>
      <c r="R67" s="135"/>
      <c r="S67" s="88"/>
      <c r="T67" s="132">
        <f>SUM(T40:T64)</f>
        <v>0</v>
      </c>
      <c r="U67" s="121"/>
      <c r="V67" s="88"/>
      <c r="W67" s="73">
        <f>SUM(W40:W64)</f>
        <v>43277</v>
      </c>
    </row>
    <row r="68" spans="6:23" outlineLevel="1">
      <c r="F68" s="77" t="s">
        <v>115</v>
      </c>
      <c r="G68" s="78"/>
      <c r="H68" s="79" t="str">
        <f>H39</f>
        <v>elektroinstalační a kompletační materiál</v>
      </c>
      <c r="I68" s="80"/>
      <c r="J68" s="81"/>
      <c r="K68" s="81"/>
      <c r="L68" s="81"/>
      <c r="M68" s="81"/>
      <c r="N68" s="113">
        <f>SUM(N66:N67)</f>
        <v>105152.8904</v>
      </c>
      <c r="O68" s="133"/>
      <c r="P68" s="81"/>
      <c r="Q68" s="134">
        <f>SUM(Q66:Q67)</f>
        <v>0</v>
      </c>
      <c r="R68" s="133"/>
      <c r="S68" s="81"/>
      <c r="T68" s="134">
        <f>SUM(T66:T67)</f>
        <v>0</v>
      </c>
      <c r="U68" s="120"/>
      <c r="V68" s="81"/>
      <c r="W68" s="82">
        <f>SUM(W66:W67)</f>
        <v>105152.8904</v>
      </c>
    </row>
    <row r="69" spans="6:23" outlineLevel="1">
      <c r="F69" s="83"/>
      <c r="G69" s="84"/>
      <c r="H69" s="85"/>
      <c r="I69" s="86"/>
      <c r="J69" s="87"/>
      <c r="K69" s="87"/>
      <c r="L69" s="87"/>
      <c r="M69" s="87"/>
      <c r="N69" s="114"/>
      <c r="O69" s="135"/>
      <c r="P69" s="88"/>
      <c r="Q69" s="136"/>
      <c r="R69" s="135"/>
      <c r="S69" s="88"/>
      <c r="T69" s="136"/>
      <c r="U69" s="121"/>
      <c r="V69" s="88"/>
      <c r="W69" s="88"/>
    </row>
    <row r="70" spans="6:23" outlineLevel="1">
      <c r="F70" s="89" t="s">
        <v>26</v>
      </c>
      <c r="G70" s="90"/>
      <c r="H70" s="91" t="s">
        <v>27</v>
      </c>
      <c r="I70" s="90"/>
      <c r="J70" s="92"/>
      <c r="K70" s="93" t="s">
        <v>66</v>
      </c>
      <c r="L70" s="93" t="s">
        <v>66</v>
      </c>
      <c r="M70" s="93" t="s">
        <v>66</v>
      </c>
      <c r="N70" s="115" t="s">
        <v>66</v>
      </c>
      <c r="O70" s="137"/>
      <c r="P70" s="93" t="s">
        <v>66</v>
      </c>
      <c r="Q70" s="138" t="s">
        <v>66</v>
      </c>
      <c r="R70" s="137"/>
      <c r="S70" s="93" t="s">
        <v>66</v>
      </c>
      <c r="T70" s="138" t="s">
        <v>66</v>
      </c>
      <c r="U70" s="122"/>
      <c r="V70" s="93" t="s">
        <v>66</v>
      </c>
      <c r="W70" s="93" t="s">
        <v>66</v>
      </c>
    </row>
    <row r="71" spans="6:23" outlineLevel="1">
      <c r="F71" s="94"/>
      <c r="G71" s="95"/>
      <c r="H71" s="66" t="s">
        <v>116</v>
      </c>
      <c r="I71" s="67" t="s">
        <v>117</v>
      </c>
      <c r="J71" s="55">
        <v>65</v>
      </c>
      <c r="K71" s="55">
        <v>10.4</v>
      </c>
      <c r="L71" s="55">
        <f t="shared" ref="L71:L79" si="18">J71*K71</f>
        <v>676</v>
      </c>
      <c r="M71" s="55">
        <v>18</v>
      </c>
      <c r="N71" s="109">
        <f t="shared" ref="N71:N79" si="19">J71*M71</f>
        <v>1170</v>
      </c>
      <c r="O71" s="36">
        <v>0</v>
      </c>
      <c r="P71" s="51">
        <f t="shared" ref="P71:P93" si="20">SUM(K71*O71)</f>
        <v>0</v>
      </c>
      <c r="Q71" s="129">
        <f t="shared" ref="Q71:Q93" si="21">SUM(M71*O71)</f>
        <v>0</v>
      </c>
      <c r="R71" s="36">
        <v>0</v>
      </c>
      <c r="S71" s="51">
        <f t="shared" ref="S71:S93" si="22">SUM(K71*R71)</f>
        <v>0</v>
      </c>
      <c r="T71" s="129">
        <f t="shared" ref="T71:T93" si="23">SUM(M71*R71)</f>
        <v>0</v>
      </c>
      <c r="U71" s="118">
        <f t="shared" ref="U71:U93" si="24">SUM(J71-O71-R71)</f>
        <v>65</v>
      </c>
      <c r="V71" s="51">
        <f t="shared" ref="V71:V93" si="25">SUM(K71*U71)</f>
        <v>676</v>
      </c>
      <c r="W71" s="51">
        <f t="shared" ref="W71:W93" si="26">SUM(M71*U71)</f>
        <v>1170</v>
      </c>
    </row>
    <row r="72" spans="6:23" ht="38.25" outlineLevel="1">
      <c r="F72" s="67"/>
      <c r="G72" s="57"/>
      <c r="H72" s="52" t="s">
        <v>118</v>
      </c>
      <c r="I72" s="53" t="s">
        <v>117</v>
      </c>
      <c r="J72" s="98">
        <v>1032</v>
      </c>
      <c r="K72" s="55">
        <v>10.4</v>
      </c>
      <c r="L72" s="55">
        <f t="shared" si="18"/>
        <v>10732.800000000001</v>
      </c>
      <c r="M72" s="55">
        <v>18</v>
      </c>
      <c r="N72" s="109">
        <f t="shared" si="19"/>
        <v>18576</v>
      </c>
      <c r="O72" s="36">
        <v>0</v>
      </c>
      <c r="P72" s="51">
        <f t="shared" si="20"/>
        <v>0</v>
      </c>
      <c r="Q72" s="129">
        <f t="shared" si="21"/>
        <v>0</v>
      </c>
      <c r="R72" s="36">
        <v>0</v>
      </c>
      <c r="S72" s="51">
        <f t="shared" si="22"/>
        <v>0</v>
      </c>
      <c r="T72" s="129">
        <f t="shared" si="23"/>
        <v>0</v>
      </c>
      <c r="U72" s="118">
        <f t="shared" si="24"/>
        <v>1032</v>
      </c>
      <c r="V72" s="51">
        <f t="shared" si="25"/>
        <v>10732.800000000001</v>
      </c>
      <c r="W72" s="51">
        <f t="shared" si="26"/>
        <v>18576</v>
      </c>
    </row>
    <row r="73" spans="6:23" ht="51" outlineLevel="1">
      <c r="F73" s="67"/>
      <c r="G73" s="57"/>
      <c r="H73" s="58" t="s">
        <v>119</v>
      </c>
      <c r="I73" s="53" t="s">
        <v>117</v>
      </c>
      <c r="J73" s="55">
        <v>498</v>
      </c>
      <c r="K73" s="55">
        <v>17.25</v>
      </c>
      <c r="L73" s="55">
        <f t="shared" si="18"/>
        <v>8590.5</v>
      </c>
      <c r="M73" s="55">
        <v>19</v>
      </c>
      <c r="N73" s="109">
        <f t="shared" si="19"/>
        <v>9462</v>
      </c>
      <c r="O73" s="36">
        <v>0</v>
      </c>
      <c r="P73" s="51">
        <f t="shared" si="20"/>
        <v>0</v>
      </c>
      <c r="Q73" s="129">
        <f t="shared" si="21"/>
        <v>0</v>
      </c>
      <c r="R73" s="36">
        <v>0</v>
      </c>
      <c r="S73" s="51">
        <f t="shared" si="22"/>
        <v>0</v>
      </c>
      <c r="T73" s="129">
        <f t="shared" si="23"/>
        <v>0</v>
      </c>
      <c r="U73" s="118">
        <f t="shared" si="24"/>
        <v>498</v>
      </c>
      <c r="V73" s="51">
        <f t="shared" si="25"/>
        <v>8590.5</v>
      </c>
      <c r="W73" s="51">
        <f t="shared" si="26"/>
        <v>9462</v>
      </c>
    </row>
    <row r="74" spans="6:23" ht="51" outlineLevel="1">
      <c r="F74" s="96"/>
      <c r="G74" s="57"/>
      <c r="H74" s="58" t="s">
        <v>120</v>
      </c>
      <c r="I74" s="53" t="s">
        <v>117</v>
      </c>
      <c r="J74" s="98">
        <v>1411</v>
      </c>
      <c r="K74" s="55">
        <v>17.100000000000001</v>
      </c>
      <c r="L74" s="55">
        <f t="shared" si="18"/>
        <v>24128.100000000002</v>
      </c>
      <c r="M74" s="55">
        <v>19</v>
      </c>
      <c r="N74" s="109">
        <f t="shared" si="19"/>
        <v>26809</v>
      </c>
      <c r="O74" s="36">
        <v>0</v>
      </c>
      <c r="P74" s="51">
        <f t="shared" si="20"/>
        <v>0</v>
      </c>
      <c r="Q74" s="129">
        <f t="shared" si="21"/>
        <v>0</v>
      </c>
      <c r="R74" s="36">
        <v>0</v>
      </c>
      <c r="S74" s="51">
        <f t="shared" si="22"/>
        <v>0</v>
      </c>
      <c r="T74" s="129">
        <f t="shared" si="23"/>
        <v>0</v>
      </c>
      <c r="U74" s="118">
        <f t="shared" si="24"/>
        <v>1411</v>
      </c>
      <c r="V74" s="51">
        <f t="shared" si="25"/>
        <v>24128.100000000002</v>
      </c>
      <c r="W74" s="51">
        <f t="shared" si="26"/>
        <v>26809</v>
      </c>
    </row>
    <row r="75" spans="6:23" ht="51" outlineLevel="1">
      <c r="F75" s="96"/>
      <c r="G75" s="57"/>
      <c r="H75" s="58" t="s">
        <v>121</v>
      </c>
      <c r="I75" s="53" t="s">
        <v>117</v>
      </c>
      <c r="J75" s="55">
        <v>22</v>
      </c>
      <c r="K75" s="55">
        <v>69.8</v>
      </c>
      <c r="L75" s="55">
        <f t="shared" si="18"/>
        <v>1535.6</v>
      </c>
      <c r="M75" s="55">
        <v>20</v>
      </c>
      <c r="N75" s="109">
        <f t="shared" si="19"/>
        <v>440</v>
      </c>
      <c r="O75" s="36">
        <v>0</v>
      </c>
      <c r="P75" s="51">
        <f t="shared" si="20"/>
        <v>0</v>
      </c>
      <c r="Q75" s="129">
        <f t="shared" si="21"/>
        <v>0</v>
      </c>
      <c r="R75" s="36">
        <v>0</v>
      </c>
      <c r="S75" s="51">
        <f t="shared" si="22"/>
        <v>0</v>
      </c>
      <c r="T75" s="129">
        <f t="shared" si="23"/>
        <v>0</v>
      </c>
      <c r="U75" s="118">
        <f t="shared" si="24"/>
        <v>22</v>
      </c>
      <c r="V75" s="51">
        <f t="shared" si="25"/>
        <v>1535.6</v>
      </c>
      <c r="W75" s="51">
        <f t="shared" si="26"/>
        <v>440</v>
      </c>
    </row>
    <row r="76" spans="6:23" outlineLevel="1">
      <c r="F76" s="67"/>
      <c r="G76" s="57"/>
      <c r="H76" s="99" t="s">
        <v>122</v>
      </c>
      <c r="I76" s="53" t="s">
        <v>117</v>
      </c>
      <c r="J76" s="55">
        <v>35</v>
      </c>
      <c r="K76" s="55">
        <v>269.2</v>
      </c>
      <c r="L76" s="55">
        <f t="shared" si="18"/>
        <v>9422</v>
      </c>
      <c r="M76" s="55">
        <v>24</v>
      </c>
      <c r="N76" s="109">
        <f t="shared" si="19"/>
        <v>840</v>
      </c>
      <c r="O76" s="36">
        <v>0</v>
      </c>
      <c r="P76" s="51">
        <f t="shared" si="20"/>
        <v>0</v>
      </c>
      <c r="Q76" s="129">
        <f t="shared" si="21"/>
        <v>0</v>
      </c>
      <c r="R76" s="36">
        <v>0</v>
      </c>
      <c r="S76" s="51">
        <f t="shared" si="22"/>
        <v>0</v>
      </c>
      <c r="T76" s="129">
        <f t="shared" si="23"/>
        <v>0</v>
      </c>
      <c r="U76" s="118">
        <f t="shared" si="24"/>
        <v>35</v>
      </c>
      <c r="V76" s="51">
        <f t="shared" si="25"/>
        <v>9422</v>
      </c>
      <c r="W76" s="51">
        <f t="shared" si="26"/>
        <v>840</v>
      </c>
    </row>
    <row r="77" spans="6:23" ht="63.75" outlineLevel="1">
      <c r="F77" s="67"/>
      <c r="G77" s="57"/>
      <c r="H77" s="58" t="s">
        <v>123</v>
      </c>
      <c r="I77" s="100" t="s">
        <v>117</v>
      </c>
      <c r="J77" s="55">
        <v>98</v>
      </c>
      <c r="K77" s="55">
        <v>5.86</v>
      </c>
      <c r="L77" s="55">
        <f t="shared" si="18"/>
        <v>574.28000000000009</v>
      </c>
      <c r="M77" s="55">
        <v>18</v>
      </c>
      <c r="N77" s="109">
        <f t="shared" si="19"/>
        <v>1764</v>
      </c>
      <c r="O77" s="36">
        <v>0</v>
      </c>
      <c r="P77" s="51">
        <f t="shared" si="20"/>
        <v>0</v>
      </c>
      <c r="Q77" s="129">
        <f t="shared" si="21"/>
        <v>0</v>
      </c>
      <c r="R77" s="36">
        <v>0</v>
      </c>
      <c r="S77" s="51">
        <f t="shared" si="22"/>
        <v>0</v>
      </c>
      <c r="T77" s="129">
        <f t="shared" si="23"/>
        <v>0</v>
      </c>
      <c r="U77" s="118">
        <f t="shared" si="24"/>
        <v>98</v>
      </c>
      <c r="V77" s="51">
        <f t="shared" si="25"/>
        <v>574.28000000000009</v>
      </c>
      <c r="W77" s="51">
        <f t="shared" si="26"/>
        <v>1764</v>
      </c>
    </row>
    <row r="78" spans="6:23" ht="63.75" outlineLevel="1">
      <c r="F78" s="67"/>
      <c r="G78" s="57"/>
      <c r="H78" s="58" t="s">
        <v>124</v>
      </c>
      <c r="I78" s="100" t="s">
        <v>117</v>
      </c>
      <c r="J78" s="55">
        <v>80</v>
      </c>
      <c r="K78" s="55">
        <v>14.44</v>
      </c>
      <c r="L78" s="55">
        <f t="shared" si="18"/>
        <v>1155.2</v>
      </c>
      <c r="M78" s="55">
        <v>18</v>
      </c>
      <c r="N78" s="109">
        <f t="shared" si="19"/>
        <v>1440</v>
      </c>
      <c r="O78" s="36">
        <v>0</v>
      </c>
      <c r="P78" s="51">
        <f t="shared" si="20"/>
        <v>0</v>
      </c>
      <c r="Q78" s="129">
        <f t="shared" si="21"/>
        <v>0</v>
      </c>
      <c r="R78" s="36">
        <v>0</v>
      </c>
      <c r="S78" s="51">
        <f t="shared" si="22"/>
        <v>0</v>
      </c>
      <c r="T78" s="129">
        <f t="shared" si="23"/>
        <v>0</v>
      </c>
      <c r="U78" s="118">
        <f t="shared" si="24"/>
        <v>80</v>
      </c>
      <c r="V78" s="51">
        <f t="shared" si="25"/>
        <v>1155.2</v>
      </c>
      <c r="W78" s="51">
        <f t="shared" si="26"/>
        <v>1440</v>
      </c>
    </row>
    <row r="79" spans="6:23" ht="63.75">
      <c r="F79" s="67"/>
      <c r="G79" s="57"/>
      <c r="H79" s="58" t="s">
        <v>125</v>
      </c>
      <c r="I79" s="100" t="s">
        <v>117</v>
      </c>
      <c r="J79" s="55">
        <v>115</v>
      </c>
      <c r="K79" s="55">
        <v>36.47</v>
      </c>
      <c r="L79" s="55">
        <f t="shared" si="18"/>
        <v>4194.05</v>
      </c>
      <c r="M79" s="55">
        <v>19</v>
      </c>
      <c r="N79" s="109">
        <f t="shared" si="19"/>
        <v>2185</v>
      </c>
      <c r="O79" s="36">
        <v>0</v>
      </c>
      <c r="P79" s="51">
        <f t="shared" si="20"/>
        <v>0</v>
      </c>
      <c r="Q79" s="129">
        <f t="shared" si="21"/>
        <v>0</v>
      </c>
      <c r="R79" s="36">
        <v>0</v>
      </c>
      <c r="S79" s="51">
        <f t="shared" si="22"/>
        <v>0</v>
      </c>
      <c r="T79" s="129">
        <f t="shared" si="23"/>
        <v>0</v>
      </c>
      <c r="U79" s="118">
        <f t="shared" si="24"/>
        <v>115</v>
      </c>
      <c r="V79" s="51">
        <f t="shared" si="25"/>
        <v>4194.05</v>
      </c>
      <c r="W79" s="51">
        <f t="shared" si="26"/>
        <v>2185</v>
      </c>
    </row>
    <row r="80" spans="6:23" outlineLevel="1">
      <c r="F80" s="67"/>
      <c r="G80" s="57"/>
      <c r="H80" s="58"/>
      <c r="I80" s="100"/>
      <c r="J80" s="55"/>
      <c r="K80" s="55"/>
      <c r="L80" s="55"/>
      <c r="M80" s="55"/>
      <c r="N80" s="109"/>
      <c r="O80" s="36">
        <v>0</v>
      </c>
      <c r="P80" s="51">
        <f t="shared" si="20"/>
        <v>0</v>
      </c>
      <c r="Q80" s="129">
        <f t="shared" si="21"/>
        <v>0</v>
      </c>
      <c r="R80" s="36">
        <v>0</v>
      </c>
      <c r="S80" s="51">
        <f t="shared" si="22"/>
        <v>0</v>
      </c>
      <c r="T80" s="129">
        <f t="shared" si="23"/>
        <v>0</v>
      </c>
      <c r="U80" s="118">
        <f t="shared" si="24"/>
        <v>0</v>
      </c>
      <c r="V80" s="51">
        <f t="shared" si="25"/>
        <v>0</v>
      </c>
      <c r="W80" s="51">
        <f t="shared" si="26"/>
        <v>0</v>
      </c>
    </row>
    <row r="81" spans="6:23" ht="38.25" outlineLevel="1">
      <c r="F81" s="67"/>
      <c r="G81" s="57"/>
      <c r="H81" s="58" t="s">
        <v>126</v>
      </c>
      <c r="I81" s="53" t="s">
        <v>117</v>
      </c>
      <c r="J81" s="55">
        <v>50</v>
      </c>
      <c r="K81" s="55">
        <v>7.21</v>
      </c>
      <c r="L81" s="55">
        <f>J81*K81</f>
        <v>360.5</v>
      </c>
      <c r="M81" s="55">
        <v>26</v>
      </c>
      <c r="N81" s="109">
        <f>J81*M81</f>
        <v>1300</v>
      </c>
      <c r="O81" s="36">
        <v>0</v>
      </c>
      <c r="P81" s="51">
        <f t="shared" si="20"/>
        <v>0</v>
      </c>
      <c r="Q81" s="129">
        <f t="shared" si="21"/>
        <v>0</v>
      </c>
      <c r="R81" s="36">
        <v>0</v>
      </c>
      <c r="S81" s="51">
        <f t="shared" si="22"/>
        <v>0</v>
      </c>
      <c r="T81" s="129">
        <f t="shared" si="23"/>
        <v>0</v>
      </c>
      <c r="U81" s="118">
        <f t="shared" si="24"/>
        <v>50</v>
      </c>
      <c r="V81" s="51">
        <f t="shared" si="25"/>
        <v>360.5</v>
      </c>
      <c r="W81" s="51">
        <f t="shared" si="26"/>
        <v>1300</v>
      </c>
    </row>
    <row r="82" spans="6:23" ht="38.25" outlineLevel="1">
      <c r="F82" s="67"/>
      <c r="G82" s="57"/>
      <c r="H82" s="58" t="s">
        <v>127</v>
      </c>
      <c r="I82" s="53" t="s">
        <v>117</v>
      </c>
      <c r="J82" s="55">
        <v>50</v>
      </c>
      <c r="K82" s="55">
        <v>9.15</v>
      </c>
      <c r="L82" s="55">
        <f>J82*K82</f>
        <v>457.5</v>
      </c>
      <c r="M82" s="55">
        <v>26</v>
      </c>
      <c r="N82" s="109">
        <f>J82*M82</f>
        <v>1300</v>
      </c>
      <c r="O82" s="36">
        <v>0</v>
      </c>
      <c r="P82" s="51">
        <f t="shared" si="20"/>
        <v>0</v>
      </c>
      <c r="Q82" s="129">
        <f t="shared" si="21"/>
        <v>0</v>
      </c>
      <c r="R82" s="36">
        <v>0</v>
      </c>
      <c r="S82" s="51">
        <f t="shared" si="22"/>
        <v>0</v>
      </c>
      <c r="T82" s="129">
        <f t="shared" si="23"/>
        <v>0</v>
      </c>
      <c r="U82" s="118">
        <f t="shared" si="24"/>
        <v>50</v>
      </c>
      <c r="V82" s="51">
        <f t="shared" si="25"/>
        <v>457.5</v>
      </c>
      <c r="W82" s="51">
        <f t="shared" si="26"/>
        <v>1300</v>
      </c>
    </row>
    <row r="83" spans="6:23" ht="114.75" outlineLevel="1">
      <c r="F83" s="67"/>
      <c r="G83" s="57"/>
      <c r="H83" s="58" t="s">
        <v>128</v>
      </c>
      <c r="I83" s="53" t="s">
        <v>69</v>
      </c>
      <c r="J83" s="55">
        <v>6</v>
      </c>
      <c r="K83" s="55">
        <v>162</v>
      </c>
      <c r="L83" s="55">
        <f t="shared" ref="L83:L92" si="27">J83*K83</f>
        <v>972</v>
      </c>
      <c r="M83" s="55">
        <v>360</v>
      </c>
      <c r="N83" s="109">
        <f t="shared" ref="N83:N92" si="28">J83*M83</f>
        <v>2160</v>
      </c>
      <c r="O83" s="36">
        <v>0</v>
      </c>
      <c r="P83" s="51">
        <f t="shared" si="20"/>
        <v>0</v>
      </c>
      <c r="Q83" s="129">
        <f t="shared" si="21"/>
        <v>0</v>
      </c>
      <c r="R83" s="36">
        <v>0</v>
      </c>
      <c r="S83" s="51">
        <f t="shared" si="22"/>
        <v>0</v>
      </c>
      <c r="T83" s="129">
        <f t="shared" si="23"/>
        <v>0</v>
      </c>
      <c r="U83" s="118">
        <f t="shared" si="24"/>
        <v>6</v>
      </c>
      <c r="V83" s="51">
        <f t="shared" si="25"/>
        <v>972</v>
      </c>
      <c r="W83" s="51">
        <f t="shared" si="26"/>
        <v>2160</v>
      </c>
    </row>
    <row r="84" spans="6:23" ht="76.5" outlineLevel="1">
      <c r="F84" s="67"/>
      <c r="G84" s="57"/>
      <c r="H84" s="58" t="s">
        <v>129</v>
      </c>
      <c r="I84" s="53" t="s">
        <v>69</v>
      </c>
      <c r="J84" s="55">
        <v>5</v>
      </c>
      <c r="K84" s="55">
        <v>201.12</v>
      </c>
      <c r="L84" s="55">
        <f t="shared" si="27"/>
        <v>1005.6</v>
      </c>
      <c r="M84" s="55">
        <v>245</v>
      </c>
      <c r="N84" s="109">
        <f t="shared" si="28"/>
        <v>1225</v>
      </c>
      <c r="O84" s="36">
        <v>0</v>
      </c>
      <c r="P84" s="51">
        <f t="shared" si="20"/>
        <v>0</v>
      </c>
      <c r="Q84" s="129">
        <f t="shared" si="21"/>
        <v>0</v>
      </c>
      <c r="R84" s="36">
        <v>0</v>
      </c>
      <c r="S84" s="51">
        <f t="shared" si="22"/>
        <v>0</v>
      </c>
      <c r="T84" s="129">
        <f t="shared" si="23"/>
        <v>0</v>
      </c>
      <c r="U84" s="118">
        <f t="shared" si="24"/>
        <v>5</v>
      </c>
      <c r="V84" s="51">
        <f t="shared" si="25"/>
        <v>1005.6</v>
      </c>
      <c r="W84" s="51">
        <f t="shared" si="26"/>
        <v>1225</v>
      </c>
    </row>
    <row r="85" spans="6:23" ht="89.25" outlineLevel="1">
      <c r="F85" s="67"/>
      <c r="G85" s="57"/>
      <c r="H85" s="58" t="s">
        <v>130</v>
      </c>
      <c r="I85" s="53" t="s">
        <v>69</v>
      </c>
      <c r="J85" s="55">
        <v>5</v>
      </c>
      <c r="K85" s="55">
        <v>37.36</v>
      </c>
      <c r="L85" s="55">
        <f t="shared" si="27"/>
        <v>186.8</v>
      </c>
      <c r="M85" s="55">
        <v>25</v>
      </c>
      <c r="N85" s="109">
        <f t="shared" si="28"/>
        <v>125</v>
      </c>
      <c r="O85" s="36">
        <v>0</v>
      </c>
      <c r="P85" s="51">
        <f t="shared" si="20"/>
        <v>0</v>
      </c>
      <c r="Q85" s="129">
        <f t="shared" si="21"/>
        <v>0</v>
      </c>
      <c r="R85" s="36">
        <v>0</v>
      </c>
      <c r="S85" s="51">
        <f t="shared" si="22"/>
        <v>0</v>
      </c>
      <c r="T85" s="129">
        <f t="shared" si="23"/>
        <v>0</v>
      </c>
      <c r="U85" s="118">
        <f t="shared" si="24"/>
        <v>5</v>
      </c>
      <c r="V85" s="51">
        <f t="shared" si="25"/>
        <v>186.8</v>
      </c>
      <c r="W85" s="51">
        <f t="shared" si="26"/>
        <v>125</v>
      </c>
    </row>
    <row r="86" spans="6:23" ht="76.5" outlineLevel="1">
      <c r="F86" s="67"/>
      <c r="G86" s="57"/>
      <c r="H86" s="58" t="s">
        <v>131</v>
      </c>
      <c r="I86" s="53" t="s">
        <v>69</v>
      </c>
      <c r="J86" s="55">
        <v>4</v>
      </c>
      <c r="K86" s="55">
        <v>56.51</v>
      </c>
      <c r="L86" s="55">
        <f t="shared" si="27"/>
        <v>226.04</v>
      </c>
      <c r="M86" s="55">
        <v>15</v>
      </c>
      <c r="N86" s="109">
        <f t="shared" si="28"/>
        <v>60</v>
      </c>
      <c r="O86" s="36">
        <v>0</v>
      </c>
      <c r="P86" s="51">
        <f t="shared" si="20"/>
        <v>0</v>
      </c>
      <c r="Q86" s="129">
        <f t="shared" si="21"/>
        <v>0</v>
      </c>
      <c r="R86" s="36">
        <v>0</v>
      </c>
      <c r="S86" s="51">
        <f t="shared" si="22"/>
        <v>0</v>
      </c>
      <c r="T86" s="129">
        <f t="shared" si="23"/>
        <v>0</v>
      </c>
      <c r="U86" s="118">
        <f t="shared" si="24"/>
        <v>4</v>
      </c>
      <c r="V86" s="51">
        <f t="shared" si="25"/>
        <v>226.04</v>
      </c>
      <c r="W86" s="51">
        <f t="shared" si="26"/>
        <v>60</v>
      </c>
    </row>
    <row r="87" spans="6:23" ht="76.5" outlineLevel="1">
      <c r="F87" s="67"/>
      <c r="G87" s="57"/>
      <c r="H87" s="58" t="s">
        <v>132</v>
      </c>
      <c r="I87" s="53" t="s">
        <v>69</v>
      </c>
      <c r="J87" s="55">
        <v>4</v>
      </c>
      <c r="K87" s="55">
        <v>60.37</v>
      </c>
      <c r="L87" s="55">
        <f t="shared" si="27"/>
        <v>241.48</v>
      </c>
      <c r="M87" s="55">
        <v>15</v>
      </c>
      <c r="N87" s="109">
        <f t="shared" si="28"/>
        <v>60</v>
      </c>
      <c r="O87" s="36">
        <v>0</v>
      </c>
      <c r="P87" s="51">
        <f t="shared" si="20"/>
        <v>0</v>
      </c>
      <c r="Q87" s="129">
        <f t="shared" si="21"/>
        <v>0</v>
      </c>
      <c r="R87" s="36">
        <v>0</v>
      </c>
      <c r="S87" s="51">
        <f t="shared" si="22"/>
        <v>0</v>
      </c>
      <c r="T87" s="129">
        <f t="shared" si="23"/>
        <v>0</v>
      </c>
      <c r="U87" s="118">
        <f t="shared" si="24"/>
        <v>4</v>
      </c>
      <c r="V87" s="51">
        <f t="shared" si="25"/>
        <v>241.48</v>
      </c>
      <c r="W87" s="51">
        <f t="shared" si="26"/>
        <v>60</v>
      </c>
    </row>
    <row r="88" spans="6:23" ht="89.25" outlineLevel="1">
      <c r="F88" s="67"/>
      <c r="G88" s="57"/>
      <c r="H88" s="58" t="s">
        <v>133</v>
      </c>
      <c r="I88" s="53" t="s">
        <v>69</v>
      </c>
      <c r="J88" s="55">
        <v>2</v>
      </c>
      <c r="K88" s="55">
        <v>98.36</v>
      </c>
      <c r="L88" s="55">
        <f t="shared" si="27"/>
        <v>196.72</v>
      </c>
      <c r="M88" s="55">
        <v>15</v>
      </c>
      <c r="N88" s="109">
        <f t="shared" si="28"/>
        <v>30</v>
      </c>
      <c r="O88" s="36">
        <v>0</v>
      </c>
      <c r="P88" s="51">
        <f t="shared" si="20"/>
        <v>0</v>
      </c>
      <c r="Q88" s="129">
        <f t="shared" si="21"/>
        <v>0</v>
      </c>
      <c r="R88" s="36">
        <v>0</v>
      </c>
      <c r="S88" s="51">
        <f t="shared" si="22"/>
        <v>0</v>
      </c>
      <c r="T88" s="129">
        <f t="shared" si="23"/>
        <v>0</v>
      </c>
      <c r="U88" s="118">
        <f t="shared" si="24"/>
        <v>2</v>
      </c>
      <c r="V88" s="51">
        <f t="shared" si="25"/>
        <v>196.72</v>
      </c>
      <c r="W88" s="51">
        <f t="shared" si="26"/>
        <v>30</v>
      </c>
    </row>
    <row r="89" spans="6:23" ht="89.25" outlineLevel="1">
      <c r="F89" s="67"/>
      <c r="G89" s="57"/>
      <c r="H89" s="58" t="s">
        <v>134</v>
      </c>
      <c r="I89" s="53" t="s">
        <v>69</v>
      </c>
      <c r="J89" s="55">
        <v>2</v>
      </c>
      <c r="K89" s="55">
        <v>92.52</v>
      </c>
      <c r="L89" s="55">
        <f t="shared" si="27"/>
        <v>185.04</v>
      </c>
      <c r="M89" s="55">
        <v>15</v>
      </c>
      <c r="N89" s="109">
        <f t="shared" si="28"/>
        <v>30</v>
      </c>
      <c r="O89" s="36">
        <v>0</v>
      </c>
      <c r="P89" s="51">
        <f t="shared" si="20"/>
        <v>0</v>
      </c>
      <c r="Q89" s="129">
        <f t="shared" si="21"/>
        <v>0</v>
      </c>
      <c r="R89" s="36">
        <v>0</v>
      </c>
      <c r="S89" s="51">
        <f t="shared" si="22"/>
        <v>0</v>
      </c>
      <c r="T89" s="129">
        <f t="shared" si="23"/>
        <v>0</v>
      </c>
      <c r="U89" s="118">
        <f t="shared" si="24"/>
        <v>2</v>
      </c>
      <c r="V89" s="51">
        <f t="shared" si="25"/>
        <v>185.04</v>
      </c>
      <c r="W89" s="51">
        <f t="shared" si="26"/>
        <v>30</v>
      </c>
    </row>
    <row r="90" spans="6:23" ht="76.5" outlineLevel="1">
      <c r="F90" s="67"/>
      <c r="G90" s="57"/>
      <c r="H90" s="58" t="s">
        <v>135</v>
      </c>
      <c r="I90" s="53" t="s">
        <v>69</v>
      </c>
      <c r="J90" s="55">
        <v>8</v>
      </c>
      <c r="K90" s="55">
        <v>27.19</v>
      </c>
      <c r="L90" s="55">
        <f t="shared" si="27"/>
        <v>217.52</v>
      </c>
      <c r="M90" s="55">
        <v>15</v>
      </c>
      <c r="N90" s="109">
        <f t="shared" si="28"/>
        <v>120</v>
      </c>
      <c r="O90" s="36">
        <v>0</v>
      </c>
      <c r="P90" s="51">
        <f t="shared" si="20"/>
        <v>0</v>
      </c>
      <c r="Q90" s="129">
        <f t="shared" si="21"/>
        <v>0</v>
      </c>
      <c r="R90" s="36">
        <v>0</v>
      </c>
      <c r="S90" s="51">
        <f t="shared" si="22"/>
        <v>0</v>
      </c>
      <c r="T90" s="129">
        <f t="shared" si="23"/>
        <v>0</v>
      </c>
      <c r="U90" s="118">
        <f t="shared" si="24"/>
        <v>8</v>
      </c>
      <c r="V90" s="51">
        <f t="shared" si="25"/>
        <v>217.52</v>
      </c>
      <c r="W90" s="51">
        <f t="shared" si="26"/>
        <v>120</v>
      </c>
    </row>
    <row r="91" spans="6:23" ht="76.5" outlineLevel="1">
      <c r="F91" s="67"/>
      <c r="G91" s="57"/>
      <c r="H91" s="58" t="s">
        <v>136</v>
      </c>
      <c r="I91" s="53" t="s">
        <v>69</v>
      </c>
      <c r="J91" s="55">
        <v>4</v>
      </c>
      <c r="K91" s="55">
        <v>35.99</v>
      </c>
      <c r="L91" s="55">
        <f t="shared" si="27"/>
        <v>143.96</v>
      </c>
      <c r="M91" s="55">
        <v>15</v>
      </c>
      <c r="N91" s="109">
        <f t="shared" si="28"/>
        <v>60</v>
      </c>
      <c r="O91" s="36">
        <v>0</v>
      </c>
      <c r="P91" s="51">
        <f t="shared" si="20"/>
        <v>0</v>
      </c>
      <c r="Q91" s="129">
        <f t="shared" si="21"/>
        <v>0</v>
      </c>
      <c r="R91" s="36">
        <v>0</v>
      </c>
      <c r="S91" s="51">
        <f t="shared" si="22"/>
        <v>0</v>
      </c>
      <c r="T91" s="129">
        <f t="shared" si="23"/>
        <v>0</v>
      </c>
      <c r="U91" s="118">
        <f t="shared" si="24"/>
        <v>4</v>
      </c>
      <c r="V91" s="51">
        <f t="shared" si="25"/>
        <v>143.96</v>
      </c>
      <c r="W91" s="51">
        <f t="shared" si="26"/>
        <v>60</v>
      </c>
    </row>
    <row r="92" spans="6:23" ht="76.5" outlineLevel="1">
      <c r="F92" s="67"/>
      <c r="G92" s="57"/>
      <c r="H92" s="58" t="s">
        <v>137</v>
      </c>
      <c r="I92" s="53" t="s">
        <v>69</v>
      </c>
      <c r="J92" s="55">
        <v>16</v>
      </c>
      <c r="K92" s="55">
        <v>30.01</v>
      </c>
      <c r="L92" s="55">
        <f t="shared" si="27"/>
        <v>480.16</v>
      </c>
      <c r="M92" s="55">
        <v>25</v>
      </c>
      <c r="N92" s="109">
        <f t="shared" si="28"/>
        <v>400</v>
      </c>
      <c r="O92" s="36">
        <v>0</v>
      </c>
      <c r="P92" s="51">
        <f t="shared" si="20"/>
        <v>0</v>
      </c>
      <c r="Q92" s="129">
        <f t="shared" si="21"/>
        <v>0</v>
      </c>
      <c r="R92" s="36">
        <v>0</v>
      </c>
      <c r="S92" s="51">
        <f t="shared" si="22"/>
        <v>0</v>
      </c>
      <c r="T92" s="129">
        <f t="shared" si="23"/>
        <v>0</v>
      </c>
      <c r="U92" s="118">
        <f t="shared" si="24"/>
        <v>16</v>
      </c>
      <c r="V92" s="51">
        <f t="shared" si="25"/>
        <v>480.16</v>
      </c>
      <c r="W92" s="51">
        <f t="shared" si="26"/>
        <v>400</v>
      </c>
    </row>
    <row r="93" spans="6:23" ht="51" outlineLevel="1">
      <c r="F93" s="67"/>
      <c r="G93" s="57"/>
      <c r="H93" s="58" t="s">
        <v>138</v>
      </c>
      <c r="I93" s="53" t="s">
        <v>69</v>
      </c>
      <c r="J93" s="55">
        <v>20</v>
      </c>
      <c r="K93" s="55">
        <v>24.87</v>
      </c>
      <c r="L93" s="55">
        <f>J93*K93</f>
        <v>497.40000000000003</v>
      </c>
      <c r="M93" s="55">
        <v>46</v>
      </c>
      <c r="N93" s="109">
        <f>J93*M93</f>
        <v>920</v>
      </c>
      <c r="O93" s="36">
        <v>0</v>
      </c>
      <c r="P93" s="51">
        <f t="shared" si="20"/>
        <v>0</v>
      </c>
      <c r="Q93" s="129">
        <f t="shared" si="21"/>
        <v>0</v>
      </c>
      <c r="R93" s="36">
        <v>0</v>
      </c>
      <c r="S93" s="51">
        <f t="shared" si="22"/>
        <v>0</v>
      </c>
      <c r="T93" s="129">
        <f t="shared" si="23"/>
        <v>0</v>
      </c>
      <c r="U93" s="118">
        <f t="shared" si="24"/>
        <v>20</v>
      </c>
      <c r="V93" s="51">
        <f t="shared" si="25"/>
        <v>497.40000000000003</v>
      </c>
      <c r="W93" s="51">
        <f t="shared" si="26"/>
        <v>920</v>
      </c>
    </row>
    <row r="94" spans="6:23" outlineLevel="1">
      <c r="F94" s="67"/>
      <c r="G94" s="57"/>
      <c r="H94" s="58"/>
      <c r="I94" s="53"/>
      <c r="J94" s="55"/>
      <c r="K94" s="55"/>
      <c r="L94" s="55"/>
      <c r="M94" s="55"/>
      <c r="N94" s="109"/>
      <c r="O94" s="135"/>
      <c r="P94" s="88"/>
      <c r="Q94" s="136"/>
      <c r="R94" s="135"/>
      <c r="S94" s="88"/>
      <c r="T94" s="136"/>
      <c r="U94" s="121"/>
      <c r="V94" s="88"/>
      <c r="W94" s="88"/>
    </row>
    <row r="95" spans="6:23">
      <c r="F95" s="86"/>
      <c r="G95" s="65"/>
      <c r="H95" s="66" t="s">
        <v>83</v>
      </c>
      <c r="I95" s="67" t="s">
        <v>84</v>
      </c>
      <c r="J95" s="68">
        <v>0.03</v>
      </c>
      <c r="K95" s="69" t="s">
        <v>85</v>
      </c>
      <c r="L95" s="70">
        <f>SUM(L71:L94)*J95</f>
        <v>1985.3774999999998</v>
      </c>
      <c r="M95" s="69" t="s">
        <v>85</v>
      </c>
      <c r="N95" s="110" t="s">
        <v>85</v>
      </c>
      <c r="O95" s="130">
        <v>0.03</v>
      </c>
      <c r="P95" s="70">
        <f>SUM(P71:P94)*O95</f>
        <v>0</v>
      </c>
      <c r="Q95" s="136"/>
      <c r="R95" s="130">
        <v>0.03</v>
      </c>
      <c r="S95" s="70">
        <f>SUM(S71:S94)*R95</f>
        <v>0</v>
      </c>
      <c r="T95" s="136"/>
      <c r="U95" s="119">
        <v>0.03</v>
      </c>
      <c r="V95" s="70">
        <f>SUM(V71:V94)*U95</f>
        <v>1985.3774999999998</v>
      </c>
      <c r="W95" s="88"/>
    </row>
    <row r="96" spans="6:23">
      <c r="F96" s="86"/>
      <c r="G96" s="101"/>
      <c r="H96" s="66" t="s">
        <v>139</v>
      </c>
      <c r="I96" s="67" t="s">
        <v>84</v>
      </c>
      <c r="J96" s="68">
        <v>0.05</v>
      </c>
      <c r="K96" s="69" t="s">
        <v>85</v>
      </c>
      <c r="L96" s="70">
        <f>SUM(L71:L94)*J96</f>
        <v>3308.9625000000001</v>
      </c>
      <c r="M96" s="69" t="s">
        <v>85</v>
      </c>
      <c r="N96" s="110" t="s">
        <v>85</v>
      </c>
      <c r="O96" s="130">
        <v>0.05</v>
      </c>
      <c r="P96" s="70">
        <f>SUM(P71:P94)*O96</f>
        <v>0</v>
      </c>
      <c r="Q96" s="136"/>
      <c r="R96" s="130">
        <v>0.05</v>
      </c>
      <c r="S96" s="70">
        <f>SUM(S71:S94)*R96</f>
        <v>0</v>
      </c>
      <c r="T96" s="136"/>
      <c r="U96" s="119">
        <v>0.05</v>
      </c>
      <c r="V96" s="70">
        <f>SUM(V71:V94)*U96</f>
        <v>3308.9625000000001</v>
      </c>
      <c r="W96" s="88"/>
    </row>
    <row r="97" spans="6:23" ht="25.5">
      <c r="F97" s="86"/>
      <c r="G97" s="65"/>
      <c r="H97" s="71" t="s">
        <v>86</v>
      </c>
      <c r="I97" s="53" t="s">
        <v>85</v>
      </c>
      <c r="J97" s="72" t="s">
        <v>85</v>
      </c>
      <c r="K97" s="72" t="s">
        <v>85</v>
      </c>
      <c r="L97" s="73">
        <f>SUM(L71:L96)</f>
        <v>71473.59</v>
      </c>
      <c r="M97" s="72" t="s">
        <v>85</v>
      </c>
      <c r="N97" s="116">
        <f>L97</f>
        <v>71473.59</v>
      </c>
      <c r="O97" s="135"/>
      <c r="P97" s="73">
        <f>SUM(P71:P96)</f>
        <v>0</v>
      </c>
      <c r="Q97" s="139">
        <f>P97</f>
        <v>0</v>
      </c>
      <c r="R97" s="135"/>
      <c r="S97" s="73">
        <f>SUM(S71:S96)</f>
        <v>0</v>
      </c>
      <c r="T97" s="139">
        <f>S97</f>
        <v>0</v>
      </c>
      <c r="U97" s="121"/>
      <c r="V97" s="73">
        <f>SUM(V71:V96)</f>
        <v>71473.59</v>
      </c>
      <c r="W97" s="97">
        <f>V97</f>
        <v>71473.59</v>
      </c>
    </row>
    <row r="98" spans="6:23" ht="25.5">
      <c r="F98" s="86"/>
      <c r="G98" s="75"/>
      <c r="H98" s="58" t="s">
        <v>87</v>
      </c>
      <c r="I98" s="53" t="s">
        <v>85</v>
      </c>
      <c r="J98" s="76" t="s">
        <v>85</v>
      </c>
      <c r="K98" s="72" t="s">
        <v>85</v>
      </c>
      <c r="L98" s="72" t="s">
        <v>85</v>
      </c>
      <c r="M98" s="72" t="s">
        <v>85</v>
      </c>
      <c r="N98" s="112">
        <f>SUM(N71:N94)</f>
        <v>70476</v>
      </c>
      <c r="O98" s="135"/>
      <c r="P98" s="88"/>
      <c r="Q98" s="132">
        <f>SUM(Q71:Q94)</f>
        <v>0</v>
      </c>
      <c r="R98" s="135"/>
      <c r="S98" s="88"/>
      <c r="T98" s="132">
        <f>SUM(T71:T94)</f>
        <v>0</v>
      </c>
      <c r="U98" s="121"/>
      <c r="V98" s="88"/>
      <c r="W98" s="73">
        <f>SUM(W71:W94)</f>
        <v>70476</v>
      </c>
    </row>
    <row r="99" spans="6:23">
      <c r="F99" s="77" t="s">
        <v>140</v>
      </c>
      <c r="G99" s="78"/>
      <c r="H99" s="79" t="str">
        <f>H70</f>
        <v>kabely vodiče a trubky</v>
      </c>
      <c r="I99" s="80"/>
      <c r="J99" s="81"/>
      <c r="K99" s="81"/>
      <c r="L99" s="81"/>
      <c r="M99" s="81"/>
      <c r="N99" s="113">
        <f>SUM(N97:N98)</f>
        <v>141949.59</v>
      </c>
      <c r="O99" s="133"/>
      <c r="P99" s="81"/>
      <c r="Q99" s="134">
        <f>SUM(Q97:Q98)</f>
        <v>0</v>
      </c>
      <c r="R99" s="133"/>
      <c r="S99" s="81"/>
      <c r="T99" s="134">
        <f>SUM(T97:T98)</f>
        <v>0</v>
      </c>
      <c r="U99" s="120"/>
      <c r="V99" s="81"/>
      <c r="W99" s="82">
        <f>SUM(W97:W98)</f>
        <v>141949.59</v>
      </c>
    </row>
    <row r="100" spans="6:23">
      <c r="F100" s="83"/>
      <c r="G100" s="84"/>
      <c r="H100" s="85"/>
      <c r="I100" s="86"/>
      <c r="J100" s="87"/>
      <c r="K100" s="87"/>
      <c r="L100" s="87"/>
      <c r="M100" s="87"/>
      <c r="N100" s="114"/>
      <c r="O100" s="135"/>
      <c r="P100" s="88"/>
      <c r="Q100" s="136"/>
      <c r="R100" s="135"/>
      <c r="S100" s="88"/>
      <c r="T100" s="136"/>
      <c r="U100" s="121"/>
      <c r="V100" s="88"/>
      <c r="W100" s="88"/>
    </row>
    <row r="101" spans="6:23">
      <c r="F101" s="89" t="s">
        <v>33</v>
      </c>
      <c r="G101" s="90"/>
      <c r="H101" s="91" t="s">
        <v>141</v>
      </c>
      <c r="I101" s="90"/>
      <c r="J101" s="92"/>
      <c r="K101" s="93" t="s">
        <v>66</v>
      </c>
      <c r="L101" s="93" t="s">
        <v>66</v>
      </c>
      <c r="M101" s="93" t="s">
        <v>66</v>
      </c>
      <c r="N101" s="115" t="s">
        <v>66</v>
      </c>
      <c r="O101" s="137"/>
      <c r="P101" s="93" t="s">
        <v>66</v>
      </c>
      <c r="Q101" s="138" t="s">
        <v>66</v>
      </c>
      <c r="R101" s="137"/>
      <c r="S101" s="93" t="s">
        <v>66</v>
      </c>
      <c r="T101" s="138" t="s">
        <v>66</v>
      </c>
      <c r="U101" s="122"/>
      <c r="V101" s="93" t="s">
        <v>66</v>
      </c>
      <c r="W101" s="93" t="s">
        <v>66</v>
      </c>
    </row>
    <row r="102" spans="6:23" ht="76.5">
      <c r="F102" s="56"/>
      <c r="G102" s="59"/>
      <c r="H102" s="52" t="s">
        <v>142</v>
      </c>
      <c r="I102" s="53" t="s">
        <v>69</v>
      </c>
      <c r="J102" s="55">
        <v>1</v>
      </c>
      <c r="K102" s="104">
        <v>1720</v>
      </c>
      <c r="L102" s="55">
        <f>J102*K102</f>
        <v>1720</v>
      </c>
      <c r="M102" s="55">
        <v>120</v>
      </c>
      <c r="N102" s="109">
        <f>J102*M102</f>
        <v>120</v>
      </c>
      <c r="O102" s="36">
        <v>0</v>
      </c>
      <c r="P102" s="51">
        <f>SUM(K102*O102)</f>
        <v>0</v>
      </c>
      <c r="Q102" s="129">
        <f>SUM(M102*O102)</f>
        <v>0</v>
      </c>
      <c r="R102" s="36">
        <v>0</v>
      </c>
      <c r="S102" s="51">
        <f>SUM(K102*R102)</f>
        <v>0</v>
      </c>
      <c r="T102" s="129">
        <f>SUM(M102*R102)</f>
        <v>0</v>
      </c>
      <c r="U102" s="118">
        <f>SUM(J102-O102-R102)</f>
        <v>1</v>
      </c>
      <c r="V102" s="51">
        <f>SUM(K102*U102)</f>
        <v>1720</v>
      </c>
      <c r="W102" s="51">
        <f>SUM(M102*U102)</f>
        <v>120</v>
      </c>
    </row>
    <row r="103" spans="6:23" ht="63.75">
      <c r="F103" s="56"/>
      <c r="G103" s="59"/>
      <c r="H103" s="58" t="s">
        <v>143</v>
      </c>
      <c r="I103" s="53" t="s">
        <v>69</v>
      </c>
      <c r="J103" s="55">
        <v>1</v>
      </c>
      <c r="K103" s="104">
        <v>8645</v>
      </c>
      <c r="L103" s="55">
        <f>J103*K103</f>
        <v>8645</v>
      </c>
      <c r="M103" s="55">
        <v>120</v>
      </c>
      <c r="N103" s="109">
        <f>J103*M103</f>
        <v>120</v>
      </c>
      <c r="O103" s="36">
        <v>0</v>
      </c>
      <c r="P103" s="51">
        <f>SUM(K103*O103)</f>
        <v>0</v>
      </c>
      <c r="Q103" s="129">
        <f>SUM(M103*O103)</f>
        <v>0</v>
      </c>
      <c r="R103" s="36">
        <v>0</v>
      </c>
      <c r="S103" s="51">
        <f>SUM(K103*R103)</f>
        <v>0</v>
      </c>
      <c r="T103" s="129">
        <f>SUM(M103*R103)</f>
        <v>0</v>
      </c>
      <c r="U103" s="118">
        <f>SUM(J103-O103-R103)</f>
        <v>1</v>
      </c>
      <c r="V103" s="51">
        <f>SUM(K103*U103)</f>
        <v>8645</v>
      </c>
      <c r="W103" s="51">
        <f>SUM(M103*U103)</f>
        <v>120</v>
      </c>
    </row>
    <row r="104" spans="6:23" ht="38.25">
      <c r="F104" s="56"/>
      <c r="G104" s="57"/>
      <c r="H104" s="58" t="s">
        <v>144</v>
      </c>
      <c r="I104" s="100" t="s">
        <v>117</v>
      </c>
      <c r="J104" s="55">
        <v>16</v>
      </c>
      <c r="K104" s="55">
        <v>36.47</v>
      </c>
      <c r="L104" s="55">
        <f>J104*K104</f>
        <v>583.52</v>
      </c>
      <c r="M104" s="55">
        <v>19</v>
      </c>
      <c r="N104" s="109">
        <f>J104*M104</f>
        <v>304</v>
      </c>
      <c r="O104" s="36">
        <v>0</v>
      </c>
      <c r="P104" s="51">
        <f>SUM(K104*O104)</f>
        <v>0</v>
      </c>
      <c r="Q104" s="129">
        <f>SUM(M104*O104)</f>
        <v>0</v>
      </c>
      <c r="R104" s="36">
        <v>0</v>
      </c>
      <c r="S104" s="51">
        <f>SUM(K104*R104)</f>
        <v>0</v>
      </c>
      <c r="T104" s="129">
        <f>SUM(M104*R104)</f>
        <v>0</v>
      </c>
      <c r="U104" s="118">
        <f>SUM(J104-O104-R104)</f>
        <v>16</v>
      </c>
      <c r="V104" s="51">
        <f>SUM(K104*U104)</f>
        <v>583.52</v>
      </c>
      <c r="W104" s="51">
        <f>SUM(M104*U104)</f>
        <v>304</v>
      </c>
    </row>
    <row r="105" spans="6:23" ht="25.5">
      <c r="F105" s="102"/>
      <c r="G105" s="57"/>
      <c r="H105" s="58" t="s">
        <v>145</v>
      </c>
      <c r="I105" s="53" t="s">
        <v>69</v>
      </c>
      <c r="J105" s="55">
        <v>2</v>
      </c>
      <c r="K105" s="55">
        <v>8.25</v>
      </c>
      <c r="L105" s="55">
        <f>J105*K105</f>
        <v>16.5</v>
      </c>
      <c r="M105" s="55">
        <v>15</v>
      </c>
      <c r="N105" s="109">
        <f>J105*M105</f>
        <v>30</v>
      </c>
      <c r="O105" s="36">
        <v>0</v>
      </c>
      <c r="P105" s="51">
        <f>SUM(K105*O105)</f>
        <v>0</v>
      </c>
      <c r="Q105" s="129">
        <f>SUM(M105*O105)</f>
        <v>0</v>
      </c>
      <c r="R105" s="36">
        <v>0</v>
      </c>
      <c r="S105" s="51">
        <f>SUM(K105*R105)</f>
        <v>0</v>
      </c>
      <c r="T105" s="129">
        <f>SUM(M105*R105)</f>
        <v>0</v>
      </c>
      <c r="U105" s="118">
        <f>SUM(J105-O105-R105)</f>
        <v>2</v>
      </c>
      <c r="V105" s="51">
        <f>SUM(K105*U105)</f>
        <v>16.5</v>
      </c>
      <c r="W105" s="51">
        <f>SUM(M105*U105)</f>
        <v>30</v>
      </c>
    </row>
    <row r="106" spans="6:23" ht="25.5">
      <c r="F106" s="56"/>
      <c r="G106" s="57"/>
      <c r="H106" s="58" t="s">
        <v>146</v>
      </c>
      <c r="I106" s="53" t="s">
        <v>147</v>
      </c>
      <c r="J106" s="55">
        <v>1</v>
      </c>
      <c r="K106" s="55">
        <v>124</v>
      </c>
      <c r="L106" s="55">
        <f>J106*K106</f>
        <v>124</v>
      </c>
      <c r="M106" s="55">
        <v>120</v>
      </c>
      <c r="N106" s="109">
        <f>J106*M106</f>
        <v>120</v>
      </c>
      <c r="O106" s="36">
        <v>0</v>
      </c>
      <c r="P106" s="51">
        <f>SUM(K106*O106)</f>
        <v>0</v>
      </c>
      <c r="Q106" s="129">
        <f>SUM(M106*O106)</f>
        <v>0</v>
      </c>
      <c r="R106" s="36">
        <v>0</v>
      </c>
      <c r="S106" s="51">
        <f>SUM(K106*R106)</f>
        <v>0</v>
      </c>
      <c r="T106" s="129">
        <f>SUM(M106*R106)</f>
        <v>0</v>
      </c>
      <c r="U106" s="118">
        <f>SUM(J106-O106-R106)</f>
        <v>1</v>
      </c>
      <c r="V106" s="51">
        <f>SUM(K106*U106)</f>
        <v>124</v>
      </c>
      <c r="W106" s="51">
        <f>SUM(M106*U106)</f>
        <v>120</v>
      </c>
    </row>
    <row r="107" spans="6:23">
      <c r="F107" s="64"/>
      <c r="G107" s="65"/>
      <c r="H107" s="66" t="s">
        <v>83</v>
      </c>
      <c r="I107" s="67" t="s">
        <v>84</v>
      </c>
      <c r="J107" s="68">
        <v>0.03</v>
      </c>
      <c r="K107" s="69" t="s">
        <v>85</v>
      </c>
      <c r="L107" s="70">
        <f>SUM(L102:L106)*J107</f>
        <v>332.67059999999998</v>
      </c>
      <c r="M107" s="69" t="s">
        <v>85</v>
      </c>
      <c r="N107" s="110" t="s">
        <v>85</v>
      </c>
      <c r="O107" s="130">
        <v>0.03</v>
      </c>
      <c r="P107" s="70">
        <f>SUM(P102:P106)*O107</f>
        <v>0</v>
      </c>
      <c r="Q107" s="136"/>
      <c r="R107" s="130">
        <v>0.03</v>
      </c>
      <c r="S107" s="70">
        <f>SUM(S102:S106)*R107</f>
        <v>0</v>
      </c>
      <c r="T107" s="136"/>
      <c r="U107" s="119">
        <v>0.03</v>
      </c>
      <c r="V107" s="70">
        <f>SUM(V102:V106)*U107</f>
        <v>332.67059999999998</v>
      </c>
      <c r="W107" s="88"/>
    </row>
    <row r="108" spans="6:23">
      <c r="F108" s="64"/>
      <c r="G108" s="101"/>
      <c r="H108" s="66" t="s">
        <v>139</v>
      </c>
      <c r="I108" s="67" t="s">
        <v>84</v>
      </c>
      <c r="J108" s="68">
        <v>0.05</v>
      </c>
      <c r="K108" s="69" t="s">
        <v>85</v>
      </c>
      <c r="L108" s="70">
        <f>SUM(L104)*J108</f>
        <v>29.176000000000002</v>
      </c>
      <c r="M108" s="69" t="s">
        <v>85</v>
      </c>
      <c r="N108" s="110" t="s">
        <v>85</v>
      </c>
      <c r="O108" s="130">
        <v>0.05</v>
      </c>
      <c r="P108" s="70">
        <f>SUM(P104)*O108</f>
        <v>0</v>
      </c>
      <c r="Q108" s="136"/>
      <c r="R108" s="130">
        <v>0.05</v>
      </c>
      <c r="S108" s="70">
        <f>SUM(S104)*R108</f>
        <v>0</v>
      </c>
      <c r="T108" s="136"/>
      <c r="U108" s="119">
        <v>0.05</v>
      </c>
      <c r="V108" s="70">
        <f>SUM(V104)*U108</f>
        <v>29.176000000000002</v>
      </c>
      <c r="W108" s="88"/>
    </row>
    <row r="109" spans="6:23" ht="25.5">
      <c r="F109" s="64"/>
      <c r="G109" s="65"/>
      <c r="H109" s="71" t="s">
        <v>86</v>
      </c>
      <c r="I109" s="53" t="s">
        <v>85</v>
      </c>
      <c r="J109" s="72" t="s">
        <v>85</v>
      </c>
      <c r="K109" s="72" t="s">
        <v>85</v>
      </c>
      <c r="L109" s="73">
        <f>SUM(L102:L108)</f>
        <v>11450.866599999999</v>
      </c>
      <c r="M109" s="72" t="s">
        <v>85</v>
      </c>
      <c r="N109" s="116">
        <f>L109</f>
        <v>11450.866599999999</v>
      </c>
      <c r="O109" s="135"/>
      <c r="P109" s="73">
        <f>SUM(P102:P108)</f>
        <v>0</v>
      </c>
      <c r="Q109" s="139">
        <f>P109</f>
        <v>0</v>
      </c>
      <c r="R109" s="135"/>
      <c r="S109" s="73">
        <f>SUM(S102:S108)</f>
        <v>0</v>
      </c>
      <c r="T109" s="139">
        <f>S109</f>
        <v>0</v>
      </c>
      <c r="U109" s="121"/>
      <c r="V109" s="73">
        <f>SUM(V102:V108)</f>
        <v>11450.866599999999</v>
      </c>
      <c r="W109" s="97">
        <f>V109</f>
        <v>11450.866599999999</v>
      </c>
    </row>
    <row r="110" spans="6:23" ht="25.5">
      <c r="F110" s="64"/>
      <c r="G110" s="75"/>
      <c r="H110" s="58" t="s">
        <v>148</v>
      </c>
      <c r="I110" s="53" t="s">
        <v>85</v>
      </c>
      <c r="J110" s="76" t="s">
        <v>85</v>
      </c>
      <c r="K110" s="72" t="s">
        <v>85</v>
      </c>
      <c r="L110" s="72" t="s">
        <v>85</v>
      </c>
      <c r="M110" s="72" t="s">
        <v>85</v>
      </c>
      <c r="N110" s="112">
        <f>SUM(N102:N106)</f>
        <v>694</v>
      </c>
      <c r="O110" s="135"/>
      <c r="P110" s="88"/>
      <c r="Q110" s="132">
        <f>SUM(Q102:Q106)</f>
        <v>0</v>
      </c>
      <c r="R110" s="135"/>
      <c r="S110" s="88"/>
      <c r="T110" s="132">
        <f>SUM(T102:T106)</f>
        <v>0</v>
      </c>
      <c r="U110" s="121"/>
      <c r="V110" s="88"/>
      <c r="W110" s="73">
        <f>SUM(W102:W106)</f>
        <v>694</v>
      </c>
    </row>
    <row r="111" spans="6:23" ht="25.5">
      <c r="F111" s="64"/>
      <c r="G111" s="75"/>
      <c r="H111" s="58" t="s">
        <v>149</v>
      </c>
      <c r="I111" s="53"/>
      <c r="J111" s="76"/>
      <c r="K111" s="72"/>
      <c r="L111" s="72"/>
      <c r="M111" s="72"/>
      <c r="N111" s="112">
        <v>1960</v>
      </c>
      <c r="O111" s="135"/>
      <c r="P111" s="88"/>
      <c r="Q111" s="132">
        <v>0</v>
      </c>
      <c r="R111" s="135"/>
      <c r="S111" s="88"/>
      <c r="T111" s="132">
        <v>0</v>
      </c>
      <c r="U111" s="121"/>
      <c r="V111" s="88"/>
      <c r="W111" s="73">
        <f>SUM(N111-Q111-T111)</f>
        <v>1960</v>
      </c>
    </row>
    <row r="112" spans="6:23" ht="38.25">
      <c r="F112" s="64"/>
      <c r="G112" s="75"/>
      <c r="H112" s="58" t="s">
        <v>150</v>
      </c>
      <c r="I112" s="53"/>
      <c r="J112" s="76"/>
      <c r="K112" s="72"/>
      <c r="L112" s="72"/>
      <c r="M112" s="72"/>
      <c r="N112" s="112">
        <v>735</v>
      </c>
      <c r="O112" s="135"/>
      <c r="P112" s="88"/>
      <c r="Q112" s="132">
        <v>0</v>
      </c>
      <c r="R112" s="135"/>
      <c r="S112" s="88"/>
      <c r="T112" s="132">
        <v>0</v>
      </c>
      <c r="U112" s="121"/>
      <c r="V112" s="88"/>
      <c r="W112" s="73">
        <f>SUM(N112-Q112-T112)</f>
        <v>735</v>
      </c>
    </row>
    <row r="113" spans="6:23">
      <c r="F113" s="77" t="s">
        <v>88</v>
      </c>
      <c r="G113" s="78"/>
      <c r="H113" s="79" t="str">
        <f>H101</f>
        <v xml:space="preserve">Stávající skříňový rozvaděč - rozvodna 1.PP </v>
      </c>
      <c r="I113" s="80"/>
      <c r="J113" s="81"/>
      <c r="K113" s="81"/>
      <c r="L113" s="81"/>
      <c r="M113" s="81"/>
      <c r="N113" s="113">
        <f>SUM(N109:N112)</f>
        <v>14839.866599999999</v>
      </c>
      <c r="O113" s="133"/>
      <c r="P113" s="81"/>
      <c r="Q113" s="134">
        <f>SUM(Q109:Q112)</f>
        <v>0</v>
      </c>
      <c r="R113" s="133"/>
      <c r="S113" s="81"/>
      <c r="T113" s="134">
        <f>SUM(T109:T112)</f>
        <v>0</v>
      </c>
      <c r="U113" s="120"/>
      <c r="V113" s="81"/>
      <c r="W113" s="82">
        <f>SUM(W109:W112)</f>
        <v>14839.866599999999</v>
      </c>
    </row>
    <row r="114" spans="6:23">
      <c r="F114" s="83"/>
      <c r="G114" s="84"/>
      <c r="H114" s="85"/>
      <c r="I114" s="86"/>
      <c r="J114" s="87"/>
      <c r="K114" s="87"/>
      <c r="L114" s="87"/>
      <c r="M114" s="87"/>
      <c r="N114" s="114"/>
      <c r="O114" s="135"/>
      <c r="P114" s="88"/>
      <c r="Q114" s="136"/>
      <c r="R114" s="135"/>
      <c r="S114" s="88"/>
      <c r="T114" s="136"/>
      <c r="U114" s="121"/>
      <c r="V114" s="88"/>
      <c r="W114" s="88"/>
    </row>
    <row r="115" spans="6:23">
      <c r="F115" s="89" t="s">
        <v>35</v>
      </c>
      <c r="G115" s="90"/>
      <c r="H115" s="91" t="s">
        <v>36</v>
      </c>
      <c r="I115" s="90"/>
      <c r="J115" s="92"/>
      <c r="K115" s="93" t="s">
        <v>66</v>
      </c>
      <c r="L115" s="93" t="s">
        <v>66</v>
      </c>
      <c r="M115" s="93" t="s">
        <v>66</v>
      </c>
      <c r="N115" s="115" t="s">
        <v>66</v>
      </c>
      <c r="O115" s="137"/>
      <c r="P115" s="93" t="s">
        <v>66</v>
      </c>
      <c r="Q115" s="138" t="s">
        <v>66</v>
      </c>
      <c r="R115" s="137"/>
      <c r="S115" s="93" t="s">
        <v>66</v>
      </c>
      <c r="T115" s="138" t="s">
        <v>66</v>
      </c>
      <c r="U115" s="122"/>
      <c r="V115" s="93" t="s">
        <v>66</v>
      </c>
      <c r="W115" s="93" t="s">
        <v>66</v>
      </c>
    </row>
    <row r="116" spans="6:23" ht="51">
      <c r="F116" s="56"/>
      <c r="G116" s="59"/>
      <c r="H116" s="58" t="s">
        <v>151</v>
      </c>
      <c r="I116" s="100" t="s">
        <v>69</v>
      </c>
      <c r="J116" s="55">
        <v>1</v>
      </c>
      <c r="K116" s="104">
        <v>3176</v>
      </c>
      <c r="L116" s="55">
        <f t="shared" ref="L116:L138" si="29">J116*K116</f>
        <v>3176</v>
      </c>
      <c r="M116" s="55">
        <v>490</v>
      </c>
      <c r="N116" s="109">
        <f t="shared" ref="N116:N138" si="30">J116*M116</f>
        <v>490</v>
      </c>
      <c r="O116" s="36">
        <v>0</v>
      </c>
      <c r="P116" s="51">
        <f t="shared" ref="P116:P138" si="31">SUM(K116*O116)</f>
        <v>0</v>
      </c>
      <c r="Q116" s="129">
        <f t="shared" ref="Q116:Q138" si="32">SUM(M116*O116)</f>
        <v>0</v>
      </c>
      <c r="R116" s="36">
        <v>0</v>
      </c>
      <c r="S116" s="51">
        <f t="shared" ref="S116:S138" si="33">SUM(K116*R116)</f>
        <v>0</v>
      </c>
      <c r="T116" s="129">
        <f t="shared" ref="T116:T138" si="34">SUM(M116*R116)</f>
        <v>0</v>
      </c>
      <c r="U116" s="118">
        <f t="shared" ref="U116:U138" si="35">SUM(J116-O116-R116)</f>
        <v>1</v>
      </c>
      <c r="V116" s="51">
        <f t="shared" ref="V116:V138" si="36">SUM(K116*U116)</f>
        <v>3176</v>
      </c>
      <c r="W116" s="51">
        <f t="shared" ref="W116:W138" si="37">SUM(M116*U116)</f>
        <v>490</v>
      </c>
    </row>
    <row r="117" spans="6:23" ht="76.5">
      <c r="F117" s="56"/>
      <c r="G117" s="59"/>
      <c r="H117" s="58" t="s">
        <v>152</v>
      </c>
      <c r="I117" s="53" t="s">
        <v>69</v>
      </c>
      <c r="J117" s="55">
        <v>5</v>
      </c>
      <c r="K117" s="55">
        <v>390</v>
      </c>
      <c r="L117" s="55">
        <f t="shared" si="29"/>
        <v>1950</v>
      </c>
      <c r="M117" s="55">
        <v>90</v>
      </c>
      <c r="N117" s="109">
        <f t="shared" si="30"/>
        <v>450</v>
      </c>
      <c r="O117" s="36">
        <v>0</v>
      </c>
      <c r="P117" s="51">
        <f t="shared" si="31"/>
        <v>0</v>
      </c>
      <c r="Q117" s="129">
        <f t="shared" si="32"/>
        <v>0</v>
      </c>
      <c r="R117" s="36">
        <v>0</v>
      </c>
      <c r="S117" s="51">
        <f t="shared" si="33"/>
        <v>0</v>
      </c>
      <c r="T117" s="129">
        <f t="shared" si="34"/>
        <v>0</v>
      </c>
      <c r="U117" s="118">
        <f t="shared" si="35"/>
        <v>5</v>
      </c>
      <c r="V117" s="51">
        <f t="shared" si="36"/>
        <v>1950</v>
      </c>
      <c r="W117" s="51">
        <f t="shared" si="37"/>
        <v>450</v>
      </c>
    </row>
    <row r="118" spans="6:23" ht="51">
      <c r="F118" s="56"/>
      <c r="G118" s="57"/>
      <c r="H118" s="58" t="s">
        <v>153</v>
      </c>
      <c r="I118" s="53" t="s">
        <v>69</v>
      </c>
      <c r="J118" s="55">
        <v>1</v>
      </c>
      <c r="K118" s="55">
        <v>769</v>
      </c>
      <c r="L118" s="55">
        <f t="shared" si="29"/>
        <v>769</v>
      </c>
      <c r="M118" s="55">
        <v>90</v>
      </c>
      <c r="N118" s="109">
        <f t="shared" si="30"/>
        <v>90</v>
      </c>
      <c r="O118" s="36">
        <v>0</v>
      </c>
      <c r="P118" s="51">
        <f t="shared" si="31"/>
        <v>0</v>
      </c>
      <c r="Q118" s="129">
        <f t="shared" si="32"/>
        <v>0</v>
      </c>
      <c r="R118" s="36">
        <v>0</v>
      </c>
      <c r="S118" s="51">
        <f t="shared" si="33"/>
        <v>0</v>
      </c>
      <c r="T118" s="129">
        <f t="shared" si="34"/>
        <v>0</v>
      </c>
      <c r="U118" s="118">
        <f t="shared" si="35"/>
        <v>1</v>
      </c>
      <c r="V118" s="51">
        <f t="shared" si="36"/>
        <v>769</v>
      </c>
      <c r="W118" s="51">
        <f t="shared" si="37"/>
        <v>90</v>
      </c>
    </row>
    <row r="119" spans="6:23" ht="63.75">
      <c r="F119" s="102"/>
      <c r="G119" s="57"/>
      <c r="H119" s="58" t="s">
        <v>154</v>
      </c>
      <c r="I119" s="53" t="s">
        <v>69</v>
      </c>
      <c r="J119" s="55">
        <v>1</v>
      </c>
      <c r="K119" s="55">
        <v>360</v>
      </c>
      <c r="L119" s="55">
        <f t="shared" si="29"/>
        <v>360</v>
      </c>
      <c r="M119" s="55">
        <v>90</v>
      </c>
      <c r="N119" s="109">
        <f t="shared" si="30"/>
        <v>90</v>
      </c>
      <c r="O119" s="36">
        <v>0</v>
      </c>
      <c r="P119" s="51">
        <f t="shared" si="31"/>
        <v>0</v>
      </c>
      <c r="Q119" s="129">
        <f t="shared" si="32"/>
        <v>0</v>
      </c>
      <c r="R119" s="36">
        <v>0</v>
      </c>
      <c r="S119" s="51">
        <f t="shared" si="33"/>
        <v>0</v>
      </c>
      <c r="T119" s="129">
        <f t="shared" si="34"/>
        <v>0</v>
      </c>
      <c r="U119" s="118">
        <f t="shared" si="35"/>
        <v>1</v>
      </c>
      <c r="V119" s="51">
        <f t="shared" si="36"/>
        <v>360</v>
      </c>
      <c r="W119" s="51">
        <f t="shared" si="37"/>
        <v>90</v>
      </c>
    </row>
    <row r="120" spans="6:23" ht="51">
      <c r="F120" s="102"/>
      <c r="G120" s="57"/>
      <c r="H120" s="58" t="s">
        <v>155</v>
      </c>
      <c r="I120" s="53" t="s">
        <v>69</v>
      </c>
      <c r="J120" s="55">
        <v>1</v>
      </c>
      <c r="K120" s="104">
        <v>3450</v>
      </c>
      <c r="L120" s="55">
        <f t="shared" si="29"/>
        <v>3450</v>
      </c>
      <c r="M120" s="55">
        <v>120</v>
      </c>
      <c r="N120" s="109">
        <f t="shared" si="30"/>
        <v>120</v>
      </c>
      <c r="O120" s="36">
        <v>0</v>
      </c>
      <c r="P120" s="51">
        <f t="shared" si="31"/>
        <v>0</v>
      </c>
      <c r="Q120" s="129">
        <f t="shared" si="32"/>
        <v>0</v>
      </c>
      <c r="R120" s="36">
        <v>0</v>
      </c>
      <c r="S120" s="51">
        <f t="shared" si="33"/>
        <v>0</v>
      </c>
      <c r="T120" s="129">
        <f t="shared" si="34"/>
        <v>0</v>
      </c>
      <c r="U120" s="118">
        <f t="shared" si="35"/>
        <v>1</v>
      </c>
      <c r="V120" s="51">
        <f t="shared" si="36"/>
        <v>3450</v>
      </c>
      <c r="W120" s="51">
        <f t="shared" si="37"/>
        <v>120</v>
      </c>
    </row>
    <row r="121" spans="6:23" ht="38.25">
      <c r="F121" s="56"/>
      <c r="G121" s="57"/>
      <c r="H121" s="58" t="s">
        <v>156</v>
      </c>
      <c r="I121" s="53" t="s">
        <v>69</v>
      </c>
      <c r="J121" s="55">
        <v>2</v>
      </c>
      <c r="K121" s="55">
        <v>264</v>
      </c>
      <c r="L121" s="55">
        <f t="shared" si="29"/>
        <v>528</v>
      </c>
      <c r="M121" s="55">
        <v>90</v>
      </c>
      <c r="N121" s="109">
        <f t="shared" si="30"/>
        <v>180</v>
      </c>
      <c r="O121" s="36">
        <v>0</v>
      </c>
      <c r="P121" s="51">
        <f t="shared" si="31"/>
        <v>0</v>
      </c>
      <c r="Q121" s="129">
        <f t="shared" si="32"/>
        <v>0</v>
      </c>
      <c r="R121" s="36">
        <v>0</v>
      </c>
      <c r="S121" s="51">
        <f t="shared" si="33"/>
        <v>0</v>
      </c>
      <c r="T121" s="129">
        <f t="shared" si="34"/>
        <v>0</v>
      </c>
      <c r="U121" s="118">
        <f t="shared" si="35"/>
        <v>2</v>
      </c>
      <c r="V121" s="51">
        <f t="shared" si="36"/>
        <v>528</v>
      </c>
      <c r="W121" s="51">
        <f t="shared" si="37"/>
        <v>180</v>
      </c>
    </row>
    <row r="122" spans="6:23" ht="25.5">
      <c r="F122" s="56"/>
      <c r="G122" s="57"/>
      <c r="H122" s="58" t="s">
        <v>157</v>
      </c>
      <c r="I122" s="53" t="s">
        <v>69</v>
      </c>
      <c r="J122" s="55">
        <v>7</v>
      </c>
      <c r="K122" s="55">
        <v>71.5</v>
      </c>
      <c r="L122" s="55">
        <f>J122*K122</f>
        <v>500.5</v>
      </c>
      <c r="M122" s="55">
        <v>45</v>
      </c>
      <c r="N122" s="109">
        <f>J122*M122</f>
        <v>315</v>
      </c>
      <c r="O122" s="36">
        <v>0</v>
      </c>
      <c r="P122" s="51">
        <f t="shared" si="31"/>
        <v>0</v>
      </c>
      <c r="Q122" s="129">
        <f t="shared" si="32"/>
        <v>0</v>
      </c>
      <c r="R122" s="36">
        <v>0</v>
      </c>
      <c r="S122" s="51">
        <f t="shared" si="33"/>
        <v>0</v>
      </c>
      <c r="T122" s="129">
        <f t="shared" si="34"/>
        <v>0</v>
      </c>
      <c r="U122" s="118">
        <f t="shared" si="35"/>
        <v>7</v>
      </c>
      <c r="V122" s="51">
        <f t="shared" si="36"/>
        <v>500.5</v>
      </c>
      <c r="W122" s="51">
        <f t="shared" si="37"/>
        <v>315</v>
      </c>
    </row>
    <row r="123" spans="6:23" ht="25.5">
      <c r="F123" s="56"/>
      <c r="G123" s="57"/>
      <c r="H123" s="58" t="s">
        <v>158</v>
      </c>
      <c r="I123" s="53" t="s">
        <v>69</v>
      </c>
      <c r="J123" s="55">
        <v>6</v>
      </c>
      <c r="K123" s="55">
        <v>390</v>
      </c>
      <c r="L123" s="55">
        <f>J123*K123</f>
        <v>2340</v>
      </c>
      <c r="M123" s="55">
        <v>90</v>
      </c>
      <c r="N123" s="109">
        <f>J123*M123</f>
        <v>540</v>
      </c>
      <c r="O123" s="36">
        <v>0</v>
      </c>
      <c r="P123" s="51">
        <f t="shared" si="31"/>
        <v>0</v>
      </c>
      <c r="Q123" s="129">
        <f t="shared" si="32"/>
        <v>0</v>
      </c>
      <c r="R123" s="36">
        <v>0</v>
      </c>
      <c r="S123" s="51">
        <f t="shared" si="33"/>
        <v>0</v>
      </c>
      <c r="T123" s="129">
        <f t="shared" si="34"/>
        <v>0</v>
      </c>
      <c r="U123" s="118">
        <f t="shared" si="35"/>
        <v>6</v>
      </c>
      <c r="V123" s="51">
        <f t="shared" si="36"/>
        <v>2340</v>
      </c>
      <c r="W123" s="51">
        <f t="shared" si="37"/>
        <v>540</v>
      </c>
    </row>
    <row r="124" spans="6:23" ht="76.5">
      <c r="F124" s="455" t="s">
        <v>159</v>
      </c>
      <c r="G124" s="455"/>
      <c r="H124" s="58" t="s">
        <v>160</v>
      </c>
      <c r="I124" s="53" t="s">
        <v>69</v>
      </c>
      <c r="J124" s="55">
        <v>1</v>
      </c>
      <c r="K124" s="55">
        <v>650</v>
      </c>
      <c r="L124" s="55">
        <f>J124*K124</f>
        <v>650</v>
      </c>
      <c r="M124" s="55">
        <v>120</v>
      </c>
      <c r="N124" s="109">
        <f>J124*M124</f>
        <v>120</v>
      </c>
      <c r="O124" s="36">
        <v>0</v>
      </c>
      <c r="P124" s="51">
        <f t="shared" si="31"/>
        <v>0</v>
      </c>
      <c r="Q124" s="129">
        <f t="shared" si="32"/>
        <v>0</v>
      </c>
      <c r="R124" s="36">
        <v>0</v>
      </c>
      <c r="S124" s="51">
        <f t="shared" si="33"/>
        <v>0</v>
      </c>
      <c r="T124" s="129">
        <f t="shared" si="34"/>
        <v>0</v>
      </c>
      <c r="U124" s="118">
        <f t="shared" si="35"/>
        <v>1</v>
      </c>
      <c r="V124" s="51">
        <f t="shared" si="36"/>
        <v>650</v>
      </c>
      <c r="W124" s="51">
        <f t="shared" si="37"/>
        <v>120</v>
      </c>
    </row>
    <row r="125" spans="6:23" ht="25.5">
      <c r="F125" s="56"/>
      <c r="G125" s="57"/>
      <c r="H125" s="58" t="s">
        <v>161</v>
      </c>
      <c r="I125" s="53" t="s">
        <v>69</v>
      </c>
      <c r="J125" s="55">
        <v>3</v>
      </c>
      <c r="K125" s="55">
        <v>71.5</v>
      </c>
      <c r="L125" s="55">
        <f>J125*K125</f>
        <v>214.5</v>
      </c>
      <c r="M125" s="55">
        <v>45</v>
      </c>
      <c r="N125" s="109">
        <f>J125*M125</f>
        <v>135</v>
      </c>
      <c r="O125" s="36">
        <v>0</v>
      </c>
      <c r="P125" s="51">
        <f t="shared" si="31"/>
        <v>0</v>
      </c>
      <c r="Q125" s="129">
        <f t="shared" si="32"/>
        <v>0</v>
      </c>
      <c r="R125" s="36">
        <v>0</v>
      </c>
      <c r="S125" s="51">
        <f t="shared" si="33"/>
        <v>0</v>
      </c>
      <c r="T125" s="129">
        <f t="shared" si="34"/>
        <v>0</v>
      </c>
      <c r="U125" s="118">
        <f t="shared" si="35"/>
        <v>3</v>
      </c>
      <c r="V125" s="51">
        <f t="shared" si="36"/>
        <v>214.5</v>
      </c>
      <c r="W125" s="51">
        <f t="shared" si="37"/>
        <v>135</v>
      </c>
    </row>
    <row r="126" spans="6:23" ht="89.25">
      <c r="F126" s="455" t="s">
        <v>162</v>
      </c>
      <c r="G126" s="455"/>
      <c r="H126" s="58" t="s">
        <v>163</v>
      </c>
      <c r="I126" s="53" t="s">
        <v>69</v>
      </c>
      <c r="J126" s="55">
        <v>1</v>
      </c>
      <c r="K126" s="55">
        <v>759</v>
      </c>
      <c r="L126" s="55">
        <f>J126*K126</f>
        <v>759</v>
      </c>
      <c r="M126" s="55">
        <v>120</v>
      </c>
      <c r="N126" s="109">
        <f>J126*M126</f>
        <v>120</v>
      </c>
      <c r="O126" s="36">
        <v>0</v>
      </c>
      <c r="P126" s="51">
        <f t="shared" si="31"/>
        <v>0</v>
      </c>
      <c r="Q126" s="129">
        <f t="shared" si="32"/>
        <v>0</v>
      </c>
      <c r="R126" s="36">
        <v>0</v>
      </c>
      <c r="S126" s="51">
        <f t="shared" si="33"/>
        <v>0</v>
      </c>
      <c r="T126" s="129">
        <f t="shared" si="34"/>
        <v>0</v>
      </c>
      <c r="U126" s="118">
        <f t="shared" si="35"/>
        <v>1</v>
      </c>
      <c r="V126" s="51">
        <f t="shared" si="36"/>
        <v>759</v>
      </c>
      <c r="W126" s="51">
        <f t="shared" si="37"/>
        <v>120</v>
      </c>
    </row>
    <row r="127" spans="6:23" ht="76.5">
      <c r="F127" s="56"/>
      <c r="G127" s="57"/>
      <c r="H127" s="58" t="s">
        <v>164</v>
      </c>
      <c r="I127" s="53" t="s">
        <v>69</v>
      </c>
      <c r="J127" s="55">
        <v>3</v>
      </c>
      <c r="K127" s="55">
        <v>650</v>
      </c>
      <c r="L127" s="55">
        <f t="shared" si="29"/>
        <v>1950</v>
      </c>
      <c r="M127" s="55">
        <v>120</v>
      </c>
      <c r="N127" s="109">
        <f t="shared" si="30"/>
        <v>360</v>
      </c>
      <c r="O127" s="36">
        <v>0</v>
      </c>
      <c r="P127" s="51">
        <f t="shared" si="31"/>
        <v>0</v>
      </c>
      <c r="Q127" s="129">
        <f t="shared" si="32"/>
        <v>0</v>
      </c>
      <c r="R127" s="36">
        <v>0</v>
      </c>
      <c r="S127" s="51">
        <f t="shared" si="33"/>
        <v>0</v>
      </c>
      <c r="T127" s="129">
        <f t="shared" si="34"/>
        <v>0</v>
      </c>
      <c r="U127" s="118">
        <f t="shared" si="35"/>
        <v>3</v>
      </c>
      <c r="V127" s="51">
        <f t="shared" si="36"/>
        <v>1950</v>
      </c>
      <c r="W127" s="51">
        <f t="shared" si="37"/>
        <v>360</v>
      </c>
    </row>
    <row r="128" spans="6:23" ht="38.25">
      <c r="F128" s="455" t="s">
        <v>165</v>
      </c>
      <c r="G128" s="455"/>
      <c r="H128" s="58" t="s">
        <v>156</v>
      </c>
      <c r="I128" s="53" t="s">
        <v>69</v>
      </c>
      <c r="J128" s="55">
        <v>1</v>
      </c>
      <c r="K128" s="55">
        <v>264</v>
      </c>
      <c r="L128" s="55">
        <f>J128*K128</f>
        <v>264</v>
      </c>
      <c r="M128" s="55">
        <v>90</v>
      </c>
      <c r="N128" s="109">
        <f>J128*M128</f>
        <v>90</v>
      </c>
      <c r="O128" s="36">
        <v>0</v>
      </c>
      <c r="P128" s="51">
        <f t="shared" si="31"/>
        <v>0</v>
      </c>
      <c r="Q128" s="129">
        <f t="shared" si="32"/>
        <v>0</v>
      </c>
      <c r="R128" s="36">
        <v>0</v>
      </c>
      <c r="S128" s="51">
        <f t="shared" si="33"/>
        <v>0</v>
      </c>
      <c r="T128" s="129">
        <f t="shared" si="34"/>
        <v>0</v>
      </c>
      <c r="U128" s="118">
        <f t="shared" si="35"/>
        <v>1</v>
      </c>
      <c r="V128" s="51">
        <f t="shared" si="36"/>
        <v>264</v>
      </c>
      <c r="W128" s="51">
        <f t="shared" si="37"/>
        <v>90</v>
      </c>
    </row>
    <row r="129" spans="6:23" ht="25.5">
      <c r="F129" s="56"/>
      <c r="G129" s="57"/>
      <c r="H129" s="58" t="s">
        <v>161</v>
      </c>
      <c r="I129" s="53" t="s">
        <v>69</v>
      </c>
      <c r="J129" s="55">
        <v>7</v>
      </c>
      <c r="K129" s="55">
        <v>71.5</v>
      </c>
      <c r="L129" s="55">
        <f t="shared" si="29"/>
        <v>500.5</v>
      </c>
      <c r="M129" s="55">
        <v>45</v>
      </c>
      <c r="N129" s="109">
        <f t="shared" si="30"/>
        <v>315</v>
      </c>
      <c r="O129" s="36">
        <v>0</v>
      </c>
      <c r="P129" s="51">
        <f t="shared" si="31"/>
        <v>0</v>
      </c>
      <c r="Q129" s="129">
        <f t="shared" si="32"/>
        <v>0</v>
      </c>
      <c r="R129" s="36">
        <v>0</v>
      </c>
      <c r="S129" s="51">
        <f t="shared" si="33"/>
        <v>0</v>
      </c>
      <c r="T129" s="129">
        <f t="shared" si="34"/>
        <v>0</v>
      </c>
      <c r="U129" s="118">
        <f t="shared" si="35"/>
        <v>7</v>
      </c>
      <c r="V129" s="51">
        <f t="shared" si="36"/>
        <v>500.5</v>
      </c>
      <c r="W129" s="51">
        <f t="shared" si="37"/>
        <v>315</v>
      </c>
    </row>
    <row r="130" spans="6:23" ht="25.5">
      <c r="F130" s="56"/>
      <c r="G130" s="57"/>
      <c r="H130" s="58" t="s">
        <v>166</v>
      </c>
      <c r="I130" s="53" t="s">
        <v>69</v>
      </c>
      <c r="J130" s="55">
        <v>2</v>
      </c>
      <c r="K130" s="55">
        <v>167</v>
      </c>
      <c r="L130" s="55">
        <f t="shared" si="29"/>
        <v>334</v>
      </c>
      <c r="M130" s="55">
        <v>45</v>
      </c>
      <c r="N130" s="109">
        <f t="shared" si="30"/>
        <v>90</v>
      </c>
      <c r="O130" s="36">
        <v>0</v>
      </c>
      <c r="P130" s="51">
        <f t="shared" si="31"/>
        <v>0</v>
      </c>
      <c r="Q130" s="129">
        <f t="shared" si="32"/>
        <v>0</v>
      </c>
      <c r="R130" s="36">
        <v>0</v>
      </c>
      <c r="S130" s="51">
        <f t="shared" si="33"/>
        <v>0</v>
      </c>
      <c r="T130" s="129">
        <f t="shared" si="34"/>
        <v>0</v>
      </c>
      <c r="U130" s="118">
        <f t="shared" si="35"/>
        <v>2</v>
      </c>
      <c r="V130" s="51">
        <f t="shared" si="36"/>
        <v>334</v>
      </c>
      <c r="W130" s="51">
        <f t="shared" si="37"/>
        <v>90</v>
      </c>
    </row>
    <row r="131" spans="6:23" ht="25.5">
      <c r="F131" s="56"/>
      <c r="G131" s="57"/>
      <c r="H131" s="58" t="s">
        <v>167</v>
      </c>
      <c r="I131" s="53" t="s">
        <v>69</v>
      </c>
      <c r="J131" s="55">
        <v>1</v>
      </c>
      <c r="K131" s="104">
        <v>1786</v>
      </c>
      <c r="L131" s="55">
        <f t="shared" si="29"/>
        <v>1786</v>
      </c>
      <c r="M131" s="55">
        <v>245</v>
      </c>
      <c r="N131" s="109">
        <f t="shared" si="30"/>
        <v>245</v>
      </c>
      <c r="O131" s="36">
        <v>0</v>
      </c>
      <c r="P131" s="51">
        <f t="shared" si="31"/>
        <v>0</v>
      </c>
      <c r="Q131" s="129">
        <f t="shared" si="32"/>
        <v>0</v>
      </c>
      <c r="R131" s="36">
        <v>0</v>
      </c>
      <c r="S131" s="51">
        <f t="shared" si="33"/>
        <v>0</v>
      </c>
      <c r="T131" s="129">
        <f t="shared" si="34"/>
        <v>0</v>
      </c>
      <c r="U131" s="118">
        <f t="shared" si="35"/>
        <v>1</v>
      </c>
      <c r="V131" s="51">
        <f t="shared" si="36"/>
        <v>1786</v>
      </c>
      <c r="W131" s="51">
        <f t="shared" si="37"/>
        <v>245</v>
      </c>
    </row>
    <row r="132" spans="6:23" ht="25.5">
      <c r="F132" s="56"/>
      <c r="G132" s="57"/>
      <c r="H132" s="58" t="s">
        <v>168</v>
      </c>
      <c r="I132" s="53" t="s">
        <v>69</v>
      </c>
      <c r="J132" s="55">
        <v>2</v>
      </c>
      <c r="K132" s="55">
        <v>97</v>
      </c>
      <c r="L132" s="55">
        <f t="shared" si="29"/>
        <v>194</v>
      </c>
      <c r="M132" s="55">
        <v>120</v>
      </c>
      <c r="N132" s="109">
        <f t="shared" si="30"/>
        <v>240</v>
      </c>
      <c r="O132" s="36">
        <v>0</v>
      </c>
      <c r="P132" s="51">
        <f t="shared" si="31"/>
        <v>0</v>
      </c>
      <c r="Q132" s="129">
        <f t="shared" si="32"/>
        <v>0</v>
      </c>
      <c r="R132" s="36">
        <v>0</v>
      </c>
      <c r="S132" s="51">
        <f t="shared" si="33"/>
        <v>0</v>
      </c>
      <c r="T132" s="129">
        <f t="shared" si="34"/>
        <v>0</v>
      </c>
      <c r="U132" s="118">
        <f t="shared" si="35"/>
        <v>2</v>
      </c>
      <c r="V132" s="51">
        <f t="shared" si="36"/>
        <v>194</v>
      </c>
      <c r="W132" s="51">
        <f t="shared" si="37"/>
        <v>240</v>
      </c>
    </row>
    <row r="133" spans="6:23" ht="63.75">
      <c r="F133" s="56"/>
      <c r="G133" s="57"/>
      <c r="H133" s="58" t="s">
        <v>169</v>
      </c>
      <c r="I133" s="53" t="s">
        <v>69</v>
      </c>
      <c r="J133" s="55">
        <v>1</v>
      </c>
      <c r="K133" s="55">
        <v>83.6</v>
      </c>
      <c r="L133" s="55">
        <f t="shared" si="29"/>
        <v>83.6</v>
      </c>
      <c r="M133" s="55">
        <v>45</v>
      </c>
      <c r="N133" s="109">
        <f t="shared" si="30"/>
        <v>45</v>
      </c>
      <c r="O133" s="36">
        <v>0</v>
      </c>
      <c r="P133" s="51">
        <f t="shared" si="31"/>
        <v>0</v>
      </c>
      <c r="Q133" s="129">
        <f t="shared" si="32"/>
        <v>0</v>
      </c>
      <c r="R133" s="36">
        <v>0</v>
      </c>
      <c r="S133" s="51">
        <f t="shared" si="33"/>
        <v>0</v>
      </c>
      <c r="T133" s="129">
        <f t="shared" si="34"/>
        <v>0</v>
      </c>
      <c r="U133" s="118">
        <f t="shared" si="35"/>
        <v>1</v>
      </c>
      <c r="V133" s="51">
        <f t="shared" si="36"/>
        <v>83.6</v>
      </c>
      <c r="W133" s="51">
        <f t="shared" si="37"/>
        <v>45</v>
      </c>
    </row>
    <row r="134" spans="6:23" ht="25.5">
      <c r="F134" s="56"/>
      <c r="G134" s="57"/>
      <c r="H134" s="58" t="s">
        <v>145</v>
      </c>
      <c r="I134" s="53" t="s">
        <v>69</v>
      </c>
      <c r="J134" s="55">
        <v>45</v>
      </c>
      <c r="K134" s="55">
        <v>8.25</v>
      </c>
      <c r="L134" s="55">
        <f t="shared" si="29"/>
        <v>371.25</v>
      </c>
      <c r="M134" s="55">
        <v>15</v>
      </c>
      <c r="N134" s="109">
        <f t="shared" si="30"/>
        <v>675</v>
      </c>
      <c r="O134" s="36">
        <v>0</v>
      </c>
      <c r="P134" s="51">
        <f t="shared" si="31"/>
        <v>0</v>
      </c>
      <c r="Q134" s="129">
        <f t="shared" si="32"/>
        <v>0</v>
      </c>
      <c r="R134" s="36">
        <v>0</v>
      </c>
      <c r="S134" s="51">
        <f t="shared" si="33"/>
        <v>0</v>
      </c>
      <c r="T134" s="129">
        <f t="shared" si="34"/>
        <v>0</v>
      </c>
      <c r="U134" s="118">
        <f t="shared" si="35"/>
        <v>45</v>
      </c>
      <c r="V134" s="51">
        <f t="shared" si="36"/>
        <v>371.25</v>
      </c>
      <c r="W134" s="51">
        <f t="shared" si="37"/>
        <v>675</v>
      </c>
    </row>
    <row r="135" spans="6:23" ht="51">
      <c r="F135" s="56"/>
      <c r="G135" s="57"/>
      <c r="H135" s="58" t="s">
        <v>170</v>
      </c>
      <c r="I135" s="53" t="s">
        <v>69</v>
      </c>
      <c r="J135" s="55">
        <v>1</v>
      </c>
      <c r="K135" s="55">
        <v>8.25</v>
      </c>
      <c r="L135" s="55">
        <f t="shared" si="29"/>
        <v>8.25</v>
      </c>
      <c r="M135" s="55">
        <v>15</v>
      </c>
      <c r="N135" s="109">
        <f t="shared" si="30"/>
        <v>15</v>
      </c>
      <c r="O135" s="36">
        <v>0</v>
      </c>
      <c r="P135" s="51">
        <f t="shared" si="31"/>
        <v>0</v>
      </c>
      <c r="Q135" s="129">
        <f t="shared" si="32"/>
        <v>0</v>
      </c>
      <c r="R135" s="36">
        <v>0</v>
      </c>
      <c r="S135" s="51">
        <f t="shared" si="33"/>
        <v>0</v>
      </c>
      <c r="T135" s="129">
        <f t="shared" si="34"/>
        <v>0</v>
      </c>
      <c r="U135" s="118">
        <f t="shared" si="35"/>
        <v>1</v>
      </c>
      <c r="V135" s="51">
        <f t="shared" si="36"/>
        <v>8.25</v>
      </c>
      <c r="W135" s="51">
        <f t="shared" si="37"/>
        <v>15</v>
      </c>
    </row>
    <row r="136" spans="6:23" ht="38.25">
      <c r="F136" s="56"/>
      <c r="G136" s="57"/>
      <c r="H136" s="58" t="s">
        <v>171</v>
      </c>
      <c r="I136" s="53" t="s">
        <v>147</v>
      </c>
      <c r="J136" s="55">
        <v>1</v>
      </c>
      <c r="K136" s="55">
        <v>971</v>
      </c>
      <c r="L136" s="55">
        <f t="shared" si="29"/>
        <v>971</v>
      </c>
      <c r="M136" s="55">
        <v>245</v>
      </c>
      <c r="N136" s="109">
        <f t="shared" si="30"/>
        <v>245</v>
      </c>
      <c r="O136" s="36">
        <v>0</v>
      </c>
      <c r="P136" s="51">
        <f t="shared" si="31"/>
        <v>0</v>
      </c>
      <c r="Q136" s="129">
        <f t="shared" si="32"/>
        <v>0</v>
      </c>
      <c r="R136" s="36">
        <v>0</v>
      </c>
      <c r="S136" s="51">
        <f t="shared" si="33"/>
        <v>0</v>
      </c>
      <c r="T136" s="129">
        <f t="shared" si="34"/>
        <v>0</v>
      </c>
      <c r="U136" s="118">
        <f t="shared" si="35"/>
        <v>1</v>
      </c>
      <c r="V136" s="51">
        <f t="shared" si="36"/>
        <v>971</v>
      </c>
      <c r="W136" s="51">
        <f t="shared" si="37"/>
        <v>245</v>
      </c>
    </row>
    <row r="137" spans="6:23" ht="25.5">
      <c r="F137" s="56"/>
      <c r="G137" s="57"/>
      <c r="H137" s="58" t="s">
        <v>172</v>
      </c>
      <c r="I137" s="53" t="s">
        <v>173</v>
      </c>
      <c r="J137" s="55">
        <v>8</v>
      </c>
      <c r="K137" s="55">
        <v>36.93</v>
      </c>
      <c r="L137" s="55">
        <f t="shared" si="29"/>
        <v>295.44</v>
      </c>
      <c r="M137" s="55">
        <v>19</v>
      </c>
      <c r="N137" s="109">
        <f t="shared" si="30"/>
        <v>152</v>
      </c>
      <c r="O137" s="36">
        <v>0</v>
      </c>
      <c r="P137" s="51">
        <f t="shared" si="31"/>
        <v>0</v>
      </c>
      <c r="Q137" s="129">
        <f t="shared" si="32"/>
        <v>0</v>
      </c>
      <c r="R137" s="36">
        <v>0</v>
      </c>
      <c r="S137" s="51">
        <f t="shared" si="33"/>
        <v>0</v>
      </c>
      <c r="T137" s="129">
        <f t="shared" si="34"/>
        <v>0</v>
      </c>
      <c r="U137" s="118">
        <f t="shared" si="35"/>
        <v>8</v>
      </c>
      <c r="V137" s="51">
        <f t="shared" si="36"/>
        <v>295.44</v>
      </c>
      <c r="W137" s="51">
        <f t="shared" si="37"/>
        <v>152</v>
      </c>
    </row>
    <row r="138" spans="6:23" ht="25.5">
      <c r="F138" s="56"/>
      <c r="G138" s="57"/>
      <c r="H138" s="58" t="s">
        <v>174</v>
      </c>
      <c r="I138" s="53" t="s">
        <v>69</v>
      </c>
      <c r="J138" s="55">
        <v>12</v>
      </c>
      <c r="K138" s="55">
        <v>23.97</v>
      </c>
      <c r="L138" s="55">
        <f t="shared" si="29"/>
        <v>287.64</v>
      </c>
      <c r="M138" s="55">
        <v>19</v>
      </c>
      <c r="N138" s="109">
        <f t="shared" si="30"/>
        <v>228</v>
      </c>
      <c r="O138" s="36">
        <v>0</v>
      </c>
      <c r="P138" s="51">
        <f t="shared" si="31"/>
        <v>0</v>
      </c>
      <c r="Q138" s="129">
        <f t="shared" si="32"/>
        <v>0</v>
      </c>
      <c r="R138" s="36">
        <v>0</v>
      </c>
      <c r="S138" s="51">
        <f t="shared" si="33"/>
        <v>0</v>
      </c>
      <c r="T138" s="129">
        <f t="shared" si="34"/>
        <v>0</v>
      </c>
      <c r="U138" s="118">
        <f t="shared" si="35"/>
        <v>12</v>
      </c>
      <c r="V138" s="51">
        <f t="shared" si="36"/>
        <v>287.64</v>
      </c>
      <c r="W138" s="51">
        <f t="shared" si="37"/>
        <v>228</v>
      </c>
    </row>
    <row r="139" spans="6:23">
      <c r="F139" s="56"/>
      <c r="G139" s="57"/>
      <c r="H139" s="58"/>
      <c r="I139" s="53"/>
      <c r="J139" s="55"/>
      <c r="K139" s="55"/>
      <c r="L139" s="55"/>
      <c r="M139" s="55"/>
      <c r="N139" s="109"/>
      <c r="O139" s="135"/>
      <c r="P139" s="88"/>
      <c r="Q139" s="136"/>
      <c r="R139" s="135"/>
      <c r="S139" s="88"/>
      <c r="T139" s="136"/>
      <c r="U139" s="121"/>
      <c r="V139" s="88"/>
      <c r="W139" s="88"/>
    </row>
    <row r="140" spans="6:23">
      <c r="F140" s="64"/>
      <c r="G140" s="65"/>
      <c r="H140" s="66" t="s">
        <v>83</v>
      </c>
      <c r="I140" s="67" t="s">
        <v>84</v>
      </c>
      <c r="J140" s="68">
        <v>0.03</v>
      </c>
      <c r="K140" s="69" t="s">
        <v>85</v>
      </c>
      <c r="L140" s="70">
        <f>SUM(L116:L139)*J140</f>
        <v>652.28039999999987</v>
      </c>
      <c r="M140" s="69" t="s">
        <v>85</v>
      </c>
      <c r="N140" s="110" t="s">
        <v>85</v>
      </c>
      <c r="O140" s="130">
        <v>0.03</v>
      </c>
      <c r="P140" s="70">
        <f>SUM(P116:P139)*O140</f>
        <v>0</v>
      </c>
      <c r="Q140" s="136"/>
      <c r="R140" s="130">
        <v>0.03</v>
      </c>
      <c r="S140" s="70">
        <f>SUM(S116:S139)*R140</f>
        <v>0</v>
      </c>
      <c r="T140" s="136"/>
      <c r="U140" s="119">
        <v>0.03</v>
      </c>
      <c r="V140" s="70">
        <f>SUM(V116:V139)*U140</f>
        <v>652.28039999999987</v>
      </c>
      <c r="W140" s="88"/>
    </row>
    <row r="141" spans="6:23">
      <c r="F141" s="64"/>
      <c r="G141" s="101"/>
      <c r="H141" s="66" t="s">
        <v>139</v>
      </c>
      <c r="I141" s="67" t="s">
        <v>84</v>
      </c>
      <c r="J141" s="68">
        <v>0.05</v>
      </c>
      <c r="K141" s="69" t="s">
        <v>85</v>
      </c>
      <c r="L141" s="70">
        <f>SUM(L136:L138)*J141</f>
        <v>77.704000000000008</v>
      </c>
      <c r="M141" s="69" t="s">
        <v>85</v>
      </c>
      <c r="N141" s="110" t="s">
        <v>85</v>
      </c>
      <c r="O141" s="130">
        <v>0.05</v>
      </c>
      <c r="P141" s="70">
        <f>SUM(P136:P138)*O141</f>
        <v>0</v>
      </c>
      <c r="Q141" s="136"/>
      <c r="R141" s="130">
        <v>0.05</v>
      </c>
      <c r="S141" s="70">
        <f>SUM(S136:S138)*R141</f>
        <v>0</v>
      </c>
      <c r="T141" s="136"/>
      <c r="U141" s="119">
        <v>0.05</v>
      </c>
      <c r="V141" s="70">
        <f>SUM(V136:V138)*U141</f>
        <v>77.704000000000008</v>
      </c>
      <c r="W141" s="88"/>
    </row>
    <row r="142" spans="6:23" ht="25.5">
      <c r="F142" s="64"/>
      <c r="G142" s="65"/>
      <c r="H142" s="71" t="s">
        <v>86</v>
      </c>
      <c r="I142" s="53" t="s">
        <v>85</v>
      </c>
      <c r="J142" s="72" t="s">
        <v>85</v>
      </c>
      <c r="K142" s="72" t="s">
        <v>85</v>
      </c>
      <c r="L142" s="73">
        <f>SUM(L116:L141)</f>
        <v>22472.664399999998</v>
      </c>
      <c r="M142" s="72" t="s">
        <v>85</v>
      </c>
      <c r="N142" s="116">
        <f>L142</f>
        <v>22472.664399999998</v>
      </c>
      <c r="O142" s="135"/>
      <c r="P142" s="73">
        <f>SUM(P116:P141)</f>
        <v>0</v>
      </c>
      <c r="Q142" s="139">
        <f>P142</f>
        <v>0</v>
      </c>
      <c r="R142" s="135"/>
      <c r="S142" s="73">
        <f>SUM(S116:S141)</f>
        <v>0</v>
      </c>
      <c r="T142" s="139">
        <f>S142</f>
        <v>0</v>
      </c>
      <c r="U142" s="121"/>
      <c r="V142" s="73">
        <f>SUM(V116:V141)</f>
        <v>22472.664399999998</v>
      </c>
      <c r="W142" s="97">
        <f>V142</f>
        <v>22472.664399999998</v>
      </c>
    </row>
    <row r="143" spans="6:23" ht="25.5">
      <c r="F143" s="64"/>
      <c r="G143" s="75"/>
      <c r="H143" s="58" t="s">
        <v>87</v>
      </c>
      <c r="I143" s="53" t="s">
        <v>85</v>
      </c>
      <c r="J143" s="76" t="s">
        <v>85</v>
      </c>
      <c r="K143" s="72" t="s">
        <v>85</v>
      </c>
      <c r="L143" s="72" t="s">
        <v>85</v>
      </c>
      <c r="M143" s="72" t="s">
        <v>85</v>
      </c>
      <c r="N143" s="112">
        <f>SUM(N116:N139)</f>
        <v>5350</v>
      </c>
      <c r="O143" s="135"/>
      <c r="P143" s="88"/>
      <c r="Q143" s="132">
        <f>SUM(Q116:Q139)</f>
        <v>0</v>
      </c>
      <c r="R143" s="135"/>
      <c r="S143" s="88"/>
      <c r="T143" s="132">
        <f>SUM(T116:T139)</f>
        <v>0</v>
      </c>
      <c r="U143" s="121"/>
      <c r="V143" s="88"/>
      <c r="W143" s="73">
        <f>SUM(W116:W139)</f>
        <v>5350</v>
      </c>
    </row>
    <row r="144" spans="6:23" ht="38.25">
      <c r="F144" s="64"/>
      <c r="G144" s="75"/>
      <c r="H144" s="58" t="s">
        <v>150</v>
      </c>
      <c r="I144" s="53"/>
      <c r="J144" s="76"/>
      <c r="K144" s="72"/>
      <c r="L144" s="72"/>
      <c r="M144" s="72"/>
      <c r="N144" s="112">
        <v>1960</v>
      </c>
      <c r="O144" s="135"/>
      <c r="P144" s="88"/>
      <c r="Q144" s="132">
        <v>0</v>
      </c>
      <c r="R144" s="135"/>
      <c r="S144" s="88"/>
      <c r="T144" s="132">
        <v>0</v>
      </c>
      <c r="U144" s="121"/>
      <c r="V144" s="88"/>
      <c r="W144" s="73">
        <f>SUM(N144-Q144-T144)</f>
        <v>1960</v>
      </c>
    </row>
    <row r="145" spans="6:23">
      <c r="F145" s="77" t="s">
        <v>115</v>
      </c>
      <c r="G145" s="78"/>
      <c r="H145" s="79" t="str">
        <f>H115</f>
        <v>Rozvaděč RS1.1 - spol. prostory 1.NP</v>
      </c>
      <c r="I145" s="80"/>
      <c r="J145" s="81"/>
      <c r="K145" s="81"/>
      <c r="L145" s="81"/>
      <c r="M145" s="81"/>
      <c r="N145" s="113">
        <f>SUM(N142:N144)</f>
        <v>29782.664399999998</v>
      </c>
      <c r="O145" s="133"/>
      <c r="P145" s="81"/>
      <c r="Q145" s="134">
        <f>SUM(Q142:Q144)</f>
        <v>0</v>
      </c>
      <c r="R145" s="133"/>
      <c r="S145" s="81"/>
      <c r="T145" s="134">
        <f>SUM(T142:T144)</f>
        <v>0</v>
      </c>
      <c r="U145" s="120"/>
      <c r="V145" s="81"/>
      <c r="W145" s="82">
        <f>SUM(W142:W144)</f>
        <v>29782.664399999998</v>
      </c>
    </row>
    <row r="146" spans="6:23">
      <c r="F146" s="83"/>
      <c r="G146" s="84"/>
      <c r="H146" s="85"/>
      <c r="I146" s="86"/>
      <c r="J146" s="87"/>
      <c r="K146" s="87"/>
      <c r="L146" s="87"/>
      <c r="M146" s="87"/>
      <c r="N146" s="114"/>
      <c r="O146" s="135"/>
      <c r="P146" s="88"/>
      <c r="Q146" s="136"/>
      <c r="R146" s="135"/>
      <c r="S146" s="88"/>
      <c r="T146" s="136"/>
      <c r="U146" s="121"/>
      <c r="V146" s="88"/>
      <c r="W146" s="88"/>
    </row>
    <row r="147" spans="6:23">
      <c r="F147" s="89" t="s">
        <v>37</v>
      </c>
      <c r="G147" s="90"/>
      <c r="H147" s="91" t="s">
        <v>38</v>
      </c>
      <c r="I147" s="90"/>
      <c r="J147" s="92"/>
      <c r="K147" s="93" t="s">
        <v>66</v>
      </c>
      <c r="L147" s="93" t="s">
        <v>66</v>
      </c>
      <c r="M147" s="93" t="s">
        <v>66</v>
      </c>
      <c r="N147" s="115" t="s">
        <v>66</v>
      </c>
      <c r="O147" s="137"/>
      <c r="P147" s="93" t="s">
        <v>66</v>
      </c>
      <c r="Q147" s="138" t="s">
        <v>66</v>
      </c>
      <c r="R147" s="137"/>
      <c r="S147" s="93" t="s">
        <v>66</v>
      </c>
      <c r="T147" s="138" t="s">
        <v>66</v>
      </c>
      <c r="U147" s="122"/>
      <c r="V147" s="93" t="s">
        <v>66</v>
      </c>
      <c r="W147" s="93" t="s">
        <v>66</v>
      </c>
    </row>
    <row r="148" spans="6:23" ht="51">
      <c r="F148" s="56"/>
      <c r="G148" s="59"/>
      <c r="H148" s="58" t="s">
        <v>151</v>
      </c>
      <c r="I148" s="100" t="s">
        <v>69</v>
      </c>
      <c r="J148" s="55">
        <v>1</v>
      </c>
      <c r="K148" s="104">
        <v>3176</v>
      </c>
      <c r="L148" s="55">
        <f t="shared" ref="L148:L164" si="38">J148*K148</f>
        <v>3176</v>
      </c>
      <c r="M148" s="55">
        <v>490</v>
      </c>
      <c r="N148" s="109">
        <f t="shared" ref="N148:N164" si="39">J148*M148</f>
        <v>490</v>
      </c>
      <c r="O148" s="36">
        <v>0</v>
      </c>
      <c r="P148" s="51">
        <f t="shared" ref="P148:P164" si="40">SUM(K148*O148)</f>
        <v>0</v>
      </c>
      <c r="Q148" s="129">
        <f t="shared" ref="Q148:Q164" si="41">SUM(M148*O148)</f>
        <v>0</v>
      </c>
      <c r="R148" s="36">
        <v>0</v>
      </c>
      <c r="S148" s="51">
        <f t="shared" ref="S148:S164" si="42">SUM(K148*R148)</f>
        <v>0</v>
      </c>
      <c r="T148" s="129">
        <f t="shared" ref="T148:T164" si="43">SUM(M148*R148)</f>
        <v>0</v>
      </c>
      <c r="U148" s="118">
        <f t="shared" ref="U148:U164" si="44">SUM(J148-O148-R148)</f>
        <v>1</v>
      </c>
      <c r="V148" s="51">
        <f t="shared" ref="V148:V164" si="45">SUM(K148*U148)</f>
        <v>3176</v>
      </c>
      <c r="W148" s="51">
        <f t="shared" ref="W148:W164" si="46">SUM(M148*U148)</f>
        <v>490</v>
      </c>
    </row>
    <row r="149" spans="6:23" ht="51">
      <c r="F149" s="56"/>
      <c r="G149" s="57"/>
      <c r="H149" s="58" t="s">
        <v>153</v>
      </c>
      <c r="I149" s="53" t="s">
        <v>69</v>
      </c>
      <c r="J149" s="55">
        <v>1</v>
      </c>
      <c r="K149" s="55">
        <v>769</v>
      </c>
      <c r="L149" s="55">
        <f t="shared" si="38"/>
        <v>769</v>
      </c>
      <c r="M149" s="55">
        <v>120</v>
      </c>
      <c r="N149" s="109">
        <f t="shared" si="39"/>
        <v>120</v>
      </c>
      <c r="O149" s="36">
        <v>0</v>
      </c>
      <c r="P149" s="51">
        <f t="shared" si="40"/>
        <v>0</v>
      </c>
      <c r="Q149" s="129">
        <f t="shared" si="41"/>
        <v>0</v>
      </c>
      <c r="R149" s="36">
        <v>0</v>
      </c>
      <c r="S149" s="51">
        <f t="shared" si="42"/>
        <v>0</v>
      </c>
      <c r="T149" s="129">
        <f t="shared" si="43"/>
        <v>0</v>
      </c>
      <c r="U149" s="118">
        <f t="shared" si="44"/>
        <v>1</v>
      </c>
      <c r="V149" s="51">
        <f t="shared" si="45"/>
        <v>769</v>
      </c>
      <c r="W149" s="51">
        <f t="shared" si="46"/>
        <v>120</v>
      </c>
    </row>
    <row r="150" spans="6:23" ht="63.75">
      <c r="F150" s="102"/>
      <c r="G150" s="57"/>
      <c r="H150" s="58" t="s">
        <v>154</v>
      </c>
      <c r="I150" s="53" t="s">
        <v>69</v>
      </c>
      <c r="J150" s="55">
        <v>1</v>
      </c>
      <c r="K150" s="55">
        <v>360</v>
      </c>
      <c r="L150" s="55">
        <f t="shared" si="38"/>
        <v>360</v>
      </c>
      <c r="M150" s="55">
        <v>90</v>
      </c>
      <c r="N150" s="109">
        <f t="shared" si="39"/>
        <v>90</v>
      </c>
      <c r="O150" s="36">
        <v>0</v>
      </c>
      <c r="P150" s="51">
        <f t="shared" si="40"/>
        <v>0</v>
      </c>
      <c r="Q150" s="129">
        <f t="shared" si="41"/>
        <v>0</v>
      </c>
      <c r="R150" s="36">
        <v>0</v>
      </c>
      <c r="S150" s="51">
        <f t="shared" si="42"/>
        <v>0</v>
      </c>
      <c r="T150" s="129">
        <f t="shared" si="43"/>
        <v>0</v>
      </c>
      <c r="U150" s="118">
        <f t="shared" si="44"/>
        <v>1</v>
      </c>
      <c r="V150" s="51">
        <f t="shared" si="45"/>
        <v>360</v>
      </c>
      <c r="W150" s="51">
        <f t="shared" si="46"/>
        <v>90</v>
      </c>
    </row>
    <row r="151" spans="6:23" ht="51">
      <c r="F151" s="102"/>
      <c r="G151" s="57"/>
      <c r="H151" s="58" t="s">
        <v>155</v>
      </c>
      <c r="I151" s="53" t="s">
        <v>69</v>
      </c>
      <c r="J151" s="55">
        <v>1</v>
      </c>
      <c r="K151" s="104">
        <v>3450</v>
      </c>
      <c r="L151" s="55">
        <f t="shared" si="38"/>
        <v>3450</v>
      </c>
      <c r="M151" s="55">
        <v>120</v>
      </c>
      <c r="N151" s="109">
        <f t="shared" si="39"/>
        <v>120</v>
      </c>
      <c r="O151" s="36">
        <v>0</v>
      </c>
      <c r="P151" s="51">
        <f t="shared" si="40"/>
        <v>0</v>
      </c>
      <c r="Q151" s="129">
        <f t="shared" si="41"/>
        <v>0</v>
      </c>
      <c r="R151" s="36">
        <v>0</v>
      </c>
      <c r="S151" s="51">
        <f t="shared" si="42"/>
        <v>0</v>
      </c>
      <c r="T151" s="129">
        <f t="shared" si="43"/>
        <v>0</v>
      </c>
      <c r="U151" s="118">
        <f t="shared" si="44"/>
        <v>1</v>
      </c>
      <c r="V151" s="51">
        <f t="shared" si="45"/>
        <v>3450</v>
      </c>
      <c r="W151" s="51">
        <f t="shared" si="46"/>
        <v>120</v>
      </c>
    </row>
    <row r="152" spans="6:23" ht="25.5">
      <c r="F152" s="56"/>
      <c r="G152" s="57"/>
      <c r="H152" s="58" t="s">
        <v>175</v>
      </c>
      <c r="I152" s="53" t="s">
        <v>69</v>
      </c>
      <c r="J152" s="55">
        <v>8</v>
      </c>
      <c r="K152" s="55">
        <v>135</v>
      </c>
      <c r="L152" s="55">
        <f t="shared" si="38"/>
        <v>1080</v>
      </c>
      <c r="M152" s="55">
        <v>45</v>
      </c>
      <c r="N152" s="109">
        <f t="shared" si="39"/>
        <v>360</v>
      </c>
      <c r="O152" s="36">
        <v>0</v>
      </c>
      <c r="P152" s="51">
        <f t="shared" si="40"/>
        <v>0</v>
      </c>
      <c r="Q152" s="129">
        <f t="shared" si="41"/>
        <v>0</v>
      </c>
      <c r="R152" s="36">
        <v>0</v>
      </c>
      <c r="S152" s="51">
        <f t="shared" si="42"/>
        <v>0</v>
      </c>
      <c r="T152" s="129">
        <f t="shared" si="43"/>
        <v>0</v>
      </c>
      <c r="U152" s="118">
        <f t="shared" si="44"/>
        <v>8</v>
      </c>
      <c r="V152" s="51">
        <f t="shared" si="45"/>
        <v>1080</v>
      </c>
      <c r="W152" s="51">
        <f t="shared" si="46"/>
        <v>360</v>
      </c>
    </row>
    <row r="153" spans="6:23" ht="76.5">
      <c r="F153" s="56"/>
      <c r="G153" s="57"/>
      <c r="H153" s="58" t="s">
        <v>176</v>
      </c>
      <c r="I153" s="53" t="s">
        <v>69</v>
      </c>
      <c r="J153" s="55">
        <v>8</v>
      </c>
      <c r="K153" s="55">
        <f>K124</f>
        <v>650</v>
      </c>
      <c r="L153" s="55">
        <f t="shared" si="38"/>
        <v>5200</v>
      </c>
      <c r="M153" s="55">
        <v>120</v>
      </c>
      <c r="N153" s="109">
        <f t="shared" si="39"/>
        <v>960</v>
      </c>
      <c r="O153" s="36">
        <v>0</v>
      </c>
      <c r="P153" s="51">
        <f t="shared" si="40"/>
        <v>0</v>
      </c>
      <c r="Q153" s="129">
        <f t="shared" si="41"/>
        <v>0</v>
      </c>
      <c r="R153" s="36">
        <v>0</v>
      </c>
      <c r="S153" s="51">
        <f t="shared" si="42"/>
        <v>0</v>
      </c>
      <c r="T153" s="129">
        <f t="shared" si="43"/>
        <v>0</v>
      </c>
      <c r="U153" s="118">
        <f t="shared" si="44"/>
        <v>8</v>
      </c>
      <c r="V153" s="51">
        <f t="shared" si="45"/>
        <v>5200</v>
      </c>
      <c r="W153" s="51">
        <f t="shared" si="46"/>
        <v>960</v>
      </c>
    </row>
    <row r="154" spans="6:23" ht="25.5">
      <c r="F154" s="56"/>
      <c r="G154" s="57"/>
      <c r="H154" s="58" t="s">
        <v>157</v>
      </c>
      <c r="I154" s="53" t="s">
        <v>69</v>
      </c>
      <c r="J154" s="55">
        <v>8</v>
      </c>
      <c r="K154" s="55">
        <v>76.16</v>
      </c>
      <c r="L154" s="55">
        <f t="shared" si="38"/>
        <v>609.28</v>
      </c>
      <c r="M154" s="55">
        <v>45</v>
      </c>
      <c r="N154" s="109">
        <f t="shared" si="39"/>
        <v>360</v>
      </c>
      <c r="O154" s="36">
        <v>0</v>
      </c>
      <c r="P154" s="51">
        <f t="shared" si="40"/>
        <v>0</v>
      </c>
      <c r="Q154" s="129">
        <f t="shared" si="41"/>
        <v>0</v>
      </c>
      <c r="R154" s="36">
        <v>0</v>
      </c>
      <c r="S154" s="51">
        <f t="shared" si="42"/>
        <v>0</v>
      </c>
      <c r="T154" s="129">
        <f t="shared" si="43"/>
        <v>0</v>
      </c>
      <c r="U154" s="118">
        <f t="shared" si="44"/>
        <v>8</v>
      </c>
      <c r="V154" s="51">
        <f t="shared" si="45"/>
        <v>609.28</v>
      </c>
      <c r="W154" s="51">
        <f t="shared" si="46"/>
        <v>360</v>
      </c>
    </row>
    <row r="155" spans="6:23" ht="25.5">
      <c r="F155" s="56"/>
      <c r="G155" s="57"/>
      <c r="H155" s="58" t="s">
        <v>161</v>
      </c>
      <c r="I155" s="53" t="s">
        <v>69</v>
      </c>
      <c r="J155" s="55">
        <v>16</v>
      </c>
      <c r="K155" s="55">
        <v>76.16</v>
      </c>
      <c r="L155" s="55">
        <f t="shared" si="38"/>
        <v>1218.56</v>
      </c>
      <c r="M155" s="55">
        <v>45</v>
      </c>
      <c r="N155" s="109">
        <f t="shared" si="39"/>
        <v>720</v>
      </c>
      <c r="O155" s="36">
        <v>0</v>
      </c>
      <c r="P155" s="51">
        <f t="shared" si="40"/>
        <v>0</v>
      </c>
      <c r="Q155" s="129">
        <f t="shared" si="41"/>
        <v>0</v>
      </c>
      <c r="R155" s="36">
        <v>0</v>
      </c>
      <c r="S155" s="51">
        <f t="shared" si="42"/>
        <v>0</v>
      </c>
      <c r="T155" s="129">
        <f t="shared" si="43"/>
        <v>0</v>
      </c>
      <c r="U155" s="118">
        <f t="shared" si="44"/>
        <v>16</v>
      </c>
      <c r="V155" s="51">
        <f t="shared" si="45"/>
        <v>1218.56</v>
      </c>
      <c r="W155" s="51">
        <f t="shared" si="46"/>
        <v>720</v>
      </c>
    </row>
    <row r="156" spans="6:23" ht="76.5">
      <c r="F156" s="56"/>
      <c r="G156" s="57"/>
      <c r="H156" s="58" t="s">
        <v>164</v>
      </c>
      <c r="I156" s="53" t="s">
        <v>69</v>
      </c>
      <c r="J156" s="55">
        <v>1</v>
      </c>
      <c r="K156" s="55">
        <v>650</v>
      </c>
      <c r="L156" s="55">
        <f t="shared" si="38"/>
        <v>650</v>
      </c>
      <c r="M156" s="55">
        <v>120</v>
      </c>
      <c r="N156" s="109">
        <f t="shared" si="39"/>
        <v>120</v>
      </c>
      <c r="O156" s="36">
        <v>0</v>
      </c>
      <c r="P156" s="51">
        <f t="shared" si="40"/>
        <v>0</v>
      </c>
      <c r="Q156" s="129">
        <f t="shared" si="41"/>
        <v>0</v>
      </c>
      <c r="R156" s="36">
        <v>0</v>
      </c>
      <c r="S156" s="51">
        <f t="shared" si="42"/>
        <v>0</v>
      </c>
      <c r="T156" s="129">
        <f t="shared" si="43"/>
        <v>0</v>
      </c>
      <c r="U156" s="118">
        <f t="shared" si="44"/>
        <v>1</v>
      </c>
      <c r="V156" s="51">
        <f t="shared" si="45"/>
        <v>650</v>
      </c>
      <c r="W156" s="51">
        <f t="shared" si="46"/>
        <v>120</v>
      </c>
    </row>
    <row r="157" spans="6:23" ht="25.5">
      <c r="F157" s="56"/>
      <c r="G157" s="57"/>
      <c r="H157" s="58" t="s">
        <v>177</v>
      </c>
      <c r="I157" s="53" t="s">
        <v>69</v>
      </c>
      <c r="J157" s="55">
        <v>1</v>
      </c>
      <c r="K157" s="55">
        <v>264</v>
      </c>
      <c r="L157" s="55">
        <f t="shared" si="38"/>
        <v>264</v>
      </c>
      <c r="M157" s="55">
        <v>90</v>
      </c>
      <c r="N157" s="109">
        <f t="shared" si="39"/>
        <v>90</v>
      </c>
      <c r="O157" s="36">
        <v>0</v>
      </c>
      <c r="P157" s="51">
        <f t="shared" si="40"/>
        <v>0</v>
      </c>
      <c r="Q157" s="129">
        <f t="shared" si="41"/>
        <v>0</v>
      </c>
      <c r="R157" s="36">
        <v>0</v>
      </c>
      <c r="S157" s="51">
        <f t="shared" si="42"/>
        <v>0</v>
      </c>
      <c r="T157" s="129">
        <f t="shared" si="43"/>
        <v>0</v>
      </c>
      <c r="U157" s="118">
        <f t="shared" si="44"/>
        <v>1</v>
      </c>
      <c r="V157" s="51">
        <f t="shared" si="45"/>
        <v>264</v>
      </c>
      <c r="W157" s="51">
        <f t="shared" si="46"/>
        <v>90</v>
      </c>
    </row>
    <row r="158" spans="6:23" ht="25.5">
      <c r="F158" s="56"/>
      <c r="G158" s="57"/>
      <c r="H158" s="58" t="s">
        <v>168</v>
      </c>
      <c r="I158" s="53" t="s">
        <v>69</v>
      </c>
      <c r="J158" s="55">
        <v>8</v>
      </c>
      <c r="K158" s="55">
        <v>97</v>
      </c>
      <c r="L158" s="55">
        <f t="shared" si="38"/>
        <v>776</v>
      </c>
      <c r="M158" s="55">
        <v>120</v>
      </c>
      <c r="N158" s="109">
        <f t="shared" si="39"/>
        <v>960</v>
      </c>
      <c r="O158" s="36">
        <v>0</v>
      </c>
      <c r="P158" s="51">
        <f t="shared" si="40"/>
        <v>0</v>
      </c>
      <c r="Q158" s="129">
        <f t="shared" si="41"/>
        <v>0</v>
      </c>
      <c r="R158" s="36">
        <v>0</v>
      </c>
      <c r="S158" s="51">
        <f t="shared" si="42"/>
        <v>0</v>
      </c>
      <c r="T158" s="129">
        <f t="shared" si="43"/>
        <v>0</v>
      </c>
      <c r="U158" s="118">
        <f t="shared" si="44"/>
        <v>8</v>
      </c>
      <c r="V158" s="51">
        <f t="shared" si="45"/>
        <v>776</v>
      </c>
      <c r="W158" s="51">
        <f t="shared" si="46"/>
        <v>960</v>
      </c>
    </row>
    <row r="159" spans="6:23" ht="63.75">
      <c r="F159" s="56"/>
      <c r="G159" s="57"/>
      <c r="H159" s="58" t="s">
        <v>169</v>
      </c>
      <c r="I159" s="53" t="s">
        <v>69</v>
      </c>
      <c r="J159" s="55">
        <v>1</v>
      </c>
      <c r="K159" s="55">
        <v>83.6</v>
      </c>
      <c r="L159" s="55">
        <f t="shared" si="38"/>
        <v>83.6</v>
      </c>
      <c r="M159" s="55">
        <v>45</v>
      </c>
      <c r="N159" s="109">
        <f t="shared" si="39"/>
        <v>45</v>
      </c>
      <c r="O159" s="36">
        <v>0</v>
      </c>
      <c r="P159" s="51">
        <f t="shared" si="40"/>
        <v>0</v>
      </c>
      <c r="Q159" s="129">
        <f t="shared" si="41"/>
        <v>0</v>
      </c>
      <c r="R159" s="36">
        <v>0</v>
      </c>
      <c r="S159" s="51">
        <f t="shared" si="42"/>
        <v>0</v>
      </c>
      <c r="T159" s="129">
        <f t="shared" si="43"/>
        <v>0</v>
      </c>
      <c r="U159" s="118">
        <f t="shared" si="44"/>
        <v>1</v>
      </c>
      <c r="V159" s="51">
        <f t="shared" si="45"/>
        <v>83.6</v>
      </c>
      <c r="W159" s="51">
        <f t="shared" si="46"/>
        <v>45</v>
      </c>
    </row>
    <row r="160" spans="6:23" ht="25.5">
      <c r="F160" s="56"/>
      <c r="G160" s="57"/>
      <c r="H160" s="58" t="s">
        <v>145</v>
      </c>
      <c r="I160" s="53" t="s">
        <v>69</v>
      </c>
      <c r="J160" s="55">
        <v>48</v>
      </c>
      <c r="K160" s="55">
        <v>8.25</v>
      </c>
      <c r="L160" s="55">
        <f t="shared" si="38"/>
        <v>396</v>
      </c>
      <c r="M160" s="55">
        <v>15</v>
      </c>
      <c r="N160" s="109">
        <f t="shared" si="39"/>
        <v>720</v>
      </c>
      <c r="O160" s="36">
        <v>0</v>
      </c>
      <c r="P160" s="51">
        <f t="shared" si="40"/>
        <v>0</v>
      </c>
      <c r="Q160" s="129">
        <f t="shared" si="41"/>
        <v>0</v>
      </c>
      <c r="R160" s="36">
        <v>0</v>
      </c>
      <c r="S160" s="51">
        <f t="shared" si="42"/>
        <v>0</v>
      </c>
      <c r="T160" s="129">
        <f t="shared" si="43"/>
        <v>0</v>
      </c>
      <c r="U160" s="118">
        <f t="shared" si="44"/>
        <v>48</v>
      </c>
      <c r="V160" s="51">
        <f t="shared" si="45"/>
        <v>396</v>
      </c>
      <c r="W160" s="51">
        <f t="shared" si="46"/>
        <v>720</v>
      </c>
    </row>
    <row r="161" spans="6:23" ht="51">
      <c r="F161" s="56"/>
      <c r="G161" s="57"/>
      <c r="H161" s="58" t="s">
        <v>170</v>
      </c>
      <c r="I161" s="53" t="s">
        <v>69</v>
      </c>
      <c r="J161" s="55">
        <v>1</v>
      </c>
      <c r="K161" s="55">
        <v>8.25</v>
      </c>
      <c r="L161" s="55">
        <f t="shared" si="38"/>
        <v>8.25</v>
      </c>
      <c r="M161" s="55">
        <v>15</v>
      </c>
      <c r="N161" s="109">
        <f t="shared" si="39"/>
        <v>15</v>
      </c>
      <c r="O161" s="36">
        <v>0</v>
      </c>
      <c r="P161" s="51">
        <f t="shared" si="40"/>
        <v>0</v>
      </c>
      <c r="Q161" s="129">
        <f t="shared" si="41"/>
        <v>0</v>
      </c>
      <c r="R161" s="36">
        <v>0</v>
      </c>
      <c r="S161" s="51">
        <f t="shared" si="42"/>
        <v>0</v>
      </c>
      <c r="T161" s="129">
        <f t="shared" si="43"/>
        <v>0</v>
      </c>
      <c r="U161" s="118">
        <f t="shared" si="44"/>
        <v>1</v>
      </c>
      <c r="V161" s="51">
        <f t="shared" si="45"/>
        <v>8.25</v>
      </c>
      <c r="W161" s="51">
        <f t="shared" si="46"/>
        <v>15</v>
      </c>
    </row>
    <row r="162" spans="6:23" ht="38.25">
      <c r="F162" s="56"/>
      <c r="G162" s="57"/>
      <c r="H162" s="58" t="s">
        <v>171</v>
      </c>
      <c r="I162" s="53" t="s">
        <v>147</v>
      </c>
      <c r="J162" s="55">
        <v>1</v>
      </c>
      <c r="K162" s="55">
        <v>485</v>
      </c>
      <c r="L162" s="55">
        <f t="shared" si="38"/>
        <v>485</v>
      </c>
      <c r="M162" s="55">
        <v>245</v>
      </c>
      <c r="N162" s="109">
        <f t="shared" si="39"/>
        <v>245</v>
      </c>
      <c r="O162" s="36">
        <v>0</v>
      </c>
      <c r="P162" s="51">
        <f t="shared" si="40"/>
        <v>0</v>
      </c>
      <c r="Q162" s="129">
        <f t="shared" si="41"/>
        <v>0</v>
      </c>
      <c r="R162" s="36">
        <v>0</v>
      </c>
      <c r="S162" s="51">
        <f t="shared" si="42"/>
        <v>0</v>
      </c>
      <c r="T162" s="129">
        <f t="shared" si="43"/>
        <v>0</v>
      </c>
      <c r="U162" s="118">
        <f t="shared" si="44"/>
        <v>1</v>
      </c>
      <c r="V162" s="51">
        <f t="shared" si="45"/>
        <v>485</v>
      </c>
      <c r="W162" s="51">
        <f t="shared" si="46"/>
        <v>245</v>
      </c>
    </row>
    <row r="163" spans="6:23" ht="25.5">
      <c r="F163" s="56"/>
      <c r="G163" s="57"/>
      <c r="H163" s="58" t="s">
        <v>172</v>
      </c>
      <c r="I163" s="53" t="s">
        <v>173</v>
      </c>
      <c r="J163" s="55">
        <v>4</v>
      </c>
      <c r="K163" s="55">
        <v>36.93</v>
      </c>
      <c r="L163" s="55">
        <f t="shared" si="38"/>
        <v>147.72</v>
      </c>
      <c r="M163" s="55">
        <v>19</v>
      </c>
      <c r="N163" s="109">
        <f t="shared" si="39"/>
        <v>76</v>
      </c>
      <c r="O163" s="36">
        <v>0</v>
      </c>
      <c r="P163" s="51">
        <f t="shared" si="40"/>
        <v>0</v>
      </c>
      <c r="Q163" s="129">
        <f t="shared" si="41"/>
        <v>0</v>
      </c>
      <c r="R163" s="36">
        <v>0</v>
      </c>
      <c r="S163" s="51">
        <f t="shared" si="42"/>
        <v>0</v>
      </c>
      <c r="T163" s="129">
        <f t="shared" si="43"/>
        <v>0</v>
      </c>
      <c r="U163" s="118">
        <f t="shared" si="44"/>
        <v>4</v>
      </c>
      <c r="V163" s="51">
        <f t="shared" si="45"/>
        <v>147.72</v>
      </c>
      <c r="W163" s="51">
        <f t="shared" si="46"/>
        <v>76</v>
      </c>
    </row>
    <row r="164" spans="6:23" ht="25.5">
      <c r="F164" s="56"/>
      <c r="G164" s="57"/>
      <c r="H164" s="58" t="s">
        <v>174</v>
      </c>
      <c r="I164" s="53" t="s">
        <v>69</v>
      </c>
      <c r="J164" s="55">
        <v>10</v>
      </c>
      <c r="K164" s="55">
        <v>23.97</v>
      </c>
      <c r="L164" s="55">
        <f t="shared" si="38"/>
        <v>239.7</v>
      </c>
      <c r="M164" s="55">
        <v>19</v>
      </c>
      <c r="N164" s="109">
        <f t="shared" si="39"/>
        <v>190</v>
      </c>
      <c r="O164" s="36">
        <v>0</v>
      </c>
      <c r="P164" s="51">
        <f t="shared" si="40"/>
        <v>0</v>
      </c>
      <c r="Q164" s="129">
        <f t="shared" si="41"/>
        <v>0</v>
      </c>
      <c r="R164" s="36">
        <v>0</v>
      </c>
      <c r="S164" s="51">
        <f t="shared" si="42"/>
        <v>0</v>
      </c>
      <c r="T164" s="129">
        <f t="shared" si="43"/>
        <v>0</v>
      </c>
      <c r="U164" s="118">
        <f t="shared" si="44"/>
        <v>10</v>
      </c>
      <c r="V164" s="51">
        <f t="shared" si="45"/>
        <v>239.7</v>
      </c>
      <c r="W164" s="51">
        <f t="shared" si="46"/>
        <v>190</v>
      </c>
    </row>
    <row r="165" spans="6:23">
      <c r="F165" s="56"/>
      <c r="G165" s="57"/>
      <c r="H165" s="58"/>
      <c r="I165" s="53"/>
      <c r="J165" s="55"/>
      <c r="K165" s="55"/>
      <c r="L165" s="55"/>
      <c r="M165" s="55"/>
      <c r="N165" s="109"/>
      <c r="O165" s="135"/>
      <c r="P165" s="88"/>
      <c r="Q165" s="136"/>
      <c r="R165" s="135"/>
      <c r="S165" s="88"/>
      <c r="T165" s="136"/>
      <c r="U165" s="121"/>
      <c r="V165" s="88"/>
      <c r="W165" s="88"/>
    </row>
    <row r="166" spans="6:23">
      <c r="F166" s="64"/>
      <c r="G166" s="65"/>
      <c r="H166" s="66" t="s">
        <v>83</v>
      </c>
      <c r="I166" s="67" t="s">
        <v>84</v>
      </c>
      <c r="J166" s="68">
        <v>0.03</v>
      </c>
      <c r="K166" s="69" t="s">
        <v>85</v>
      </c>
      <c r="L166" s="70">
        <f>SUM(L148:L165)*J166</f>
        <v>567.39329999999995</v>
      </c>
      <c r="M166" s="69" t="s">
        <v>85</v>
      </c>
      <c r="N166" s="110" t="s">
        <v>85</v>
      </c>
      <c r="O166" s="130">
        <v>0.03</v>
      </c>
      <c r="P166" s="70">
        <f>SUM(P148:P165)*O166</f>
        <v>0</v>
      </c>
      <c r="Q166" s="136"/>
      <c r="R166" s="130">
        <v>0.03</v>
      </c>
      <c r="S166" s="70">
        <f>SUM(S148:S165)*R166</f>
        <v>0</v>
      </c>
      <c r="T166" s="136"/>
      <c r="U166" s="119">
        <v>0.03</v>
      </c>
      <c r="V166" s="70">
        <f>SUM(V148:V165)*U166</f>
        <v>567.39329999999995</v>
      </c>
      <c r="W166" s="88"/>
    </row>
    <row r="167" spans="6:23">
      <c r="F167" s="64"/>
      <c r="G167" s="101"/>
      <c r="H167" s="66" t="s">
        <v>139</v>
      </c>
      <c r="I167" s="67" t="s">
        <v>84</v>
      </c>
      <c r="J167" s="68">
        <v>0.05</v>
      </c>
      <c r="K167" s="69" t="s">
        <v>85</v>
      </c>
      <c r="L167" s="70">
        <f>SUM(L162:L164)*J167</f>
        <v>43.621000000000009</v>
      </c>
      <c r="M167" s="69" t="s">
        <v>85</v>
      </c>
      <c r="N167" s="110" t="s">
        <v>85</v>
      </c>
      <c r="O167" s="130">
        <v>0.05</v>
      </c>
      <c r="P167" s="70">
        <f>SUM(P162:P164)*O167</f>
        <v>0</v>
      </c>
      <c r="Q167" s="136"/>
      <c r="R167" s="130">
        <v>0.05</v>
      </c>
      <c r="S167" s="70">
        <f>SUM(S162:S164)*R167</f>
        <v>0</v>
      </c>
      <c r="T167" s="136"/>
      <c r="U167" s="119">
        <v>0.05</v>
      </c>
      <c r="V167" s="70">
        <f>SUM(V162:V164)*U167</f>
        <v>43.621000000000009</v>
      </c>
      <c r="W167" s="88"/>
    </row>
    <row r="168" spans="6:23" ht="25.5">
      <c r="F168" s="64"/>
      <c r="G168" s="65"/>
      <c r="H168" s="71" t="s">
        <v>86</v>
      </c>
      <c r="I168" s="53" t="s">
        <v>85</v>
      </c>
      <c r="J168" s="72" t="s">
        <v>85</v>
      </c>
      <c r="K168" s="72" t="s">
        <v>85</v>
      </c>
      <c r="L168" s="73">
        <f>SUM(L148:L167)</f>
        <v>19524.124299999999</v>
      </c>
      <c r="M168" s="72" t="s">
        <v>85</v>
      </c>
      <c r="N168" s="111" t="s">
        <v>85</v>
      </c>
      <c r="O168" s="135"/>
      <c r="P168" s="73">
        <f>SUM(P148:P167)</f>
        <v>0</v>
      </c>
      <c r="Q168" s="136"/>
      <c r="R168" s="135"/>
      <c r="S168" s="73">
        <f>SUM(S148:S167)</f>
        <v>0</v>
      </c>
      <c r="T168" s="136"/>
      <c r="U168" s="121"/>
      <c r="V168" s="73">
        <f>SUM(V148:V167)</f>
        <v>19524.124299999999</v>
      </c>
      <c r="W168" s="88"/>
    </row>
    <row r="169" spans="6:23" ht="25.5">
      <c r="F169" s="64"/>
      <c r="G169" s="75"/>
      <c r="H169" s="58" t="s">
        <v>87</v>
      </c>
      <c r="I169" s="53" t="s">
        <v>85</v>
      </c>
      <c r="J169" s="76" t="s">
        <v>85</v>
      </c>
      <c r="K169" s="72" t="s">
        <v>85</v>
      </c>
      <c r="L169" s="72" t="s">
        <v>85</v>
      </c>
      <c r="M169" s="72" t="s">
        <v>85</v>
      </c>
      <c r="N169" s="112">
        <f>SUM(N148:N165)</f>
        <v>5681</v>
      </c>
      <c r="O169" s="135"/>
      <c r="P169" s="88"/>
      <c r="Q169" s="132">
        <f>SUM(Q148:Q165)</f>
        <v>0</v>
      </c>
      <c r="R169" s="135"/>
      <c r="S169" s="88"/>
      <c r="T169" s="132">
        <f>SUM(T148:T165)</f>
        <v>0</v>
      </c>
      <c r="U169" s="121"/>
      <c r="V169" s="88"/>
      <c r="W169" s="73">
        <f>SUM(W148:W165)</f>
        <v>5681</v>
      </c>
    </row>
    <row r="170" spans="6:23" ht="38.25">
      <c r="F170" s="64"/>
      <c r="G170" s="75"/>
      <c r="H170" s="58" t="s">
        <v>150</v>
      </c>
      <c r="I170" s="53"/>
      <c r="J170" s="76"/>
      <c r="K170" s="72"/>
      <c r="L170" s="72"/>
      <c r="M170" s="72"/>
      <c r="N170" s="112">
        <v>1470</v>
      </c>
      <c r="O170" s="135"/>
      <c r="P170" s="88"/>
      <c r="Q170" s="132">
        <v>0</v>
      </c>
      <c r="R170" s="135"/>
      <c r="S170" s="88"/>
      <c r="T170" s="132">
        <v>0</v>
      </c>
      <c r="U170" s="121"/>
      <c r="V170" s="88"/>
      <c r="W170" s="73">
        <f>SUM(N170-Q170-T170)</f>
        <v>1470</v>
      </c>
    </row>
    <row r="171" spans="6:23">
      <c r="F171" s="77" t="s">
        <v>88</v>
      </c>
      <c r="G171" s="78"/>
      <c r="H171" s="79" t="str">
        <f>H147</f>
        <v>Rozvaděč RS1.2 - ordinace 1.NP</v>
      </c>
      <c r="I171" s="80"/>
      <c r="J171" s="81"/>
      <c r="K171" s="81"/>
      <c r="L171" s="81"/>
      <c r="M171" s="81"/>
      <c r="N171" s="113">
        <f>L168+N169+N170</f>
        <v>26675.124299999999</v>
      </c>
      <c r="O171" s="133"/>
      <c r="P171" s="81"/>
      <c r="Q171" s="134">
        <f>P168+Q169+Q170</f>
        <v>0</v>
      </c>
      <c r="R171" s="133"/>
      <c r="S171" s="81"/>
      <c r="T171" s="134">
        <f>S168+T169+T170</f>
        <v>0</v>
      </c>
      <c r="U171" s="120"/>
      <c r="V171" s="81"/>
      <c r="W171" s="82">
        <f>V168+W169+W170</f>
        <v>26675.124299999999</v>
      </c>
    </row>
    <row r="172" spans="6:23">
      <c r="F172" s="83"/>
      <c r="G172" s="84"/>
      <c r="H172" s="85"/>
      <c r="I172" s="86"/>
      <c r="J172" s="87"/>
      <c r="K172" s="87"/>
      <c r="L172" s="87"/>
      <c r="M172" s="87"/>
      <c r="N172" s="114"/>
      <c r="O172" s="135"/>
      <c r="P172" s="88"/>
      <c r="Q172" s="136"/>
      <c r="R172" s="135"/>
      <c r="S172" s="88"/>
      <c r="T172" s="136"/>
      <c r="U172" s="121"/>
      <c r="V172" s="88"/>
      <c r="W172" s="88"/>
    </row>
    <row r="173" spans="6:23">
      <c r="F173" s="89" t="s">
        <v>39</v>
      </c>
      <c r="G173" s="90"/>
      <c r="H173" s="91" t="s">
        <v>40</v>
      </c>
      <c r="I173" s="90"/>
      <c r="J173" s="92"/>
      <c r="K173" s="93" t="s">
        <v>66</v>
      </c>
      <c r="L173" s="93" t="s">
        <v>66</v>
      </c>
      <c r="M173" s="93" t="s">
        <v>66</v>
      </c>
      <c r="N173" s="115" t="s">
        <v>66</v>
      </c>
      <c r="O173" s="137"/>
      <c r="P173" s="93" t="s">
        <v>66</v>
      </c>
      <c r="Q173" s="138" t="s">
        <v>66</v>
      </c>
      <c r="R173" s="137"/>
      <c r="S173" s="93" t="s">
        <v>66</v>
      </c>
      <c r="T173" s="138" t="s">
        <v>66</v>
      </c>
      <c r="U173" s="122"/>
      <c r="V173" s="93" t="s">
        <v>66</v>
      </c>
      <c r="W173" s="93" t="s">
        <v>66</v>
      </c>
    </row>
    <row r="174" spans="6:23" ht="51">
      <c r="F174" s="56"/>
      <c r="G174" s="59"/>
      <c r="H174" s="58" t="s">
        <v>151</v>
      </c>
      <c r="I174" s="100" t="s">
        <v>69</v>
      </c>
      <c r="J174" s="55">
        <v>1</v>
      </c>
      <c r="K174" s="104">
        <v>2242</v>
      </c>
      <c r="L174" s="55">
        <f t="shared" ref="L174:L188" si="47">J174*K174</f>
        <v>2242</v>
      </c>
      <c r="M174" s="55">
        <v>490</v>
      </c>
      <c r="N174" s="109">
        <f t="shared" ref="N174:N188" si="48">J174*M174</f>
        <v>490</v>
      </c>
      <c r="O174" s="36">
        <v>0</v>
      </c>
      <c r="P174" s="51">
        <f t="shared" ref="P174:P188" si="49">SUM(K174*O174)</f>
        <v>0</v>
      </c>
      <c r="Q174" s="129">
        <f t="shared" ref="Q174:Q188" si="50">SUM(M174*O174)</f>
        <v>0</v>
      </c>
      <c r="R174" s="36">
        <v>0</v>
      </c>
      <c r="S174" s="51">
        <f t="shared" ref="S174:S188" si="51">SUM(K174*R174)</f>
        <v>0</v>
      </c>
      <c r="T174" s="129">
        <f t="shared" ref="T174:T188" si="52">SUM(M174*R174)</f>
        <v>0</v>
      </c>
      <c r="U174" s="118">
        <f t="shared" ref="U174:U188" si="53">SUM(J174-O174-R174)</f>
        <v>1</v>
      </c>
      <c r="V174" s="51">
        <f t="shared" ref="V174:V188" si="54">SUM(K174*U174)</f>
        <v>2242</v>
      </c>
      <c r="W174" s="51">
        <f t="shared" ref="W174:W188" si="55">SUM(M174*U174)</f>
        <v>490</v>
      </c>
    </row>
    <row r="175" spans="6:23" ht="51">
      <c r="F175" s="56"/>
      <c r="G175" s="57"/>
      <c r="H175" s="58" t="s">
        <v>153</v>
      </c>
      <c r="I175" s="53" t="s">
        <v>69</v>
      </c>
      <c r="J175" s="55">
        <v>1</v>
      </c>
      <c r="K175" s="55">
        <v>769</v>
      </c>
      <c r="L175" s="55">
        <f t="shared" si="47"/>
        <v>769</v>
      </c>
      <c r="M175" s="55">
        <v>120</v>
      </c>
      <c r="N175" s="109">
        <f t="shared" si="48"/>
        <v>120</v>
      </c>
      <c r="O175" s="36">
        <v>0</v>
      </c>
      <c r="P175" s="51">
        <f t="shared" si="49"/>
        <v>0</v>
      </c>
      <c r="Q175" s="129">
        <f t="shared" si="50"/>
        <v>0</v>
      </c>
      <c r="R175" s="36">
        <v>0</v>
      </c>
      <c r="S175" s="51">
        <f t="shared" si="51"/>
        <v>0</v>
      </c>
      <c r="T175" s="129">
        <f t="shared" si="52"/>
        <v>0</v>
      </c>
      <c r="U175" s="118">
        <f t="shared" si="53"/>
        <v>1</v>
      </c>
      <c r="V175" s="51">
        <f t="shared" si="54"/>
        <v>769</v>
      </c>
      <c r="W175" s="51">
        <f t="shared" si="55"/>
        <v>120</v>
      </c>
    </row>
    <row r="176" spans="6:23" ht="25.5">
      <c r="F176" s="56"/>
      <c r="G176" s="57"/>
      <c r="H176" s="58" t="s">
        <v>175</v>
      </c>
      <c r="I176" s="53" t="s">
        <v>69</v>
      </c>
      <c r="J176" s="55">
        <v>0</v>
      </c>
      <c r="K176" s="55">
        <v>135</v>
      </c>
      <c r="L176" s="55">
        <f t="shared" si="47"/>
        <v>0</v>
      </c>
      <c r="M176" s="55">
        <v>45</v>
      </c>
      <c r="N176" s="109">
        <f t="shared" si="48"/>
        <v>0</v>
      </c>
      <c r="O176" s="36">
        <v>0</v>
      </c>
      <c r="P176" s="51">
        <f t="shared" si="49"/>
        <v>0</v>
      </c>
      <c r="Q176" s="129">
        <f t="shared" si="50"/>
        <v>0</v>
      </c>
      <c r="R176" s="36">
        <v>0</v>
      </c>
      <c r="S176" s="51">
        <f t="shared" si="51"/>
        <v>0</v>
      </c>
      <c r="T176" s="129">
        <f t="shared" si="52"/>
        <v>0</v>
      </c>
      <c r="U176" s="118">
        <f t="shared" si="53"/>
        <v>0</v>
      </c>
      <c r="V176" s="51">
        <f t="shared" si="54"/>
        <v>0</v>
      </c>
      <c r="W176" s="51">
        <f t="shared" si="55"/>
        <v>0</v>
      </c>
    </row>
    <row r="177" spans="6:23" ht="76.5">
      <c r="F177" s="56"/>
      <c r="G177" s="57"/>
      <c r="H177" s="58" t="s">
        <v>176</v>
      </c>
      <c r="I177" s="53" t="s">
        <v>69</v>
      </c>
      <c r="J177" s="55">
        <v>0</v>
      </c>
      <c r="K177" s="104">
        <f>K148</f>
        <v>3176</v>
      </c>
      <c r="L177" s="55">
        <f t="shared" si="47"/>
        <v>0</v>
      </c>
      <c r="M177" s="55">
        <v>120</v>
      </c>
      <c r="N177" s="109">
        <f t="shared" si="48"/>
        <v>0</v>
      </c>
      <c r="O177" s="36">
        <v>0</v>
      </c>
      <c r="P177" s="51">
        <f t="shared" si="49"/>
        <v>0</v>
      </c>
      <c r="Q177" s="129">
        <f t="shared" si="50"/>
        <v>0</v>
      </c>
      <c r="R177" s="36">
        <v>0</v>
      </c>
      <c r="S177" s="51">
        <f t="shared" si="51"/>
        <v>0</v>
      </c>
      <c r="T177" s="129">
        <f t="shared" si="52"/>
        <v>0</v>
      </c>
      <c r="U177" s="118">
        <f t="shared" si="53"/>
        <v>0</v>
      </c>
      <c r="V177" s="51">
        <f t="shared" si="54"/>
        <v>0</v>
      </c>
      <c r="W177" s="51">
        <f t="shared" si="55"/>
        <v>0</v>
      </c>
    </row>
    <row r="178" spans="6:23" ht="25.5">
      <c r="F178" s="56"/>
      <c r="G178" s="57"/>
      <c r="H178" s="58" t="s">
        <v>157</v>
      </c>
      <c r="I178" s="53" t="s">
        <v>69</v>
      </c>
      <c r="J178" s="55">
        <v>0</v>
      </c>
      <c r="K178" s="55">
        <v>76.16</v>
      </c>
      <c r="L178" s="55">
        <f t="shared" si="47"/>
        <v>0</v>
      </c>
      <c r="M178" s="55">
        <v>45</v>
      </c>
      <c r="N178" s="109">
        <f t="shared" si="48"/>
        <v>0</v>
      </c>
      <c r="O178" s="36">
        <v>0</v>
      </c>
      <c r="P178" s="51">
        <f t="shared" si="49"/>
        <v>0</v>
      </c>
      <c r="Q178" s="129">
        <f t="shared" si="50"/>
        <v>0</v>
      </c>
      <c r="R178" s="36">
        <v>0</v>
      </c>
      <c r="S178" s="51">
        <f t="shared" si="51"/>
        <v>0</v>
      </c>
      <c r="T178" s="129">
        <f t="shared" si="52"/>
        <v>0</v>
      </c>
      <c r="U178" s="118">
        <f t="shared" si="53"/>
        <v>0</v>
      </c>
      <c r="V178" s="51">
        <f t="shared" si="54"/>
        <v>0</v>
      </c>
      <c r="W178" s="51">
        <f t="shared" si="55"/>
        <v>0</v>
      </c>
    </row>
    <row r="179" spans="6:23" ht="25.5">
      <c r="F179" s="56"/>
      <c r="G179" s="57"/>
      <c r="H179" s="58" t="s">
        <v>161</v>
      </c>
      <c r="I179" s="53" t="s">
        <v>69</v>
      </c>
      <c r="J179" s="55">
        <v>0</v>
      </c>
      <c r="K179" s="55">
        <v>76.16</v>
      </c>
      <c r="L179" s="55">
        <f t="shared" si="47"/>
        <v>0</v>
      </c>
      <c r="M179" s="55">
        <v>45</v>
      </c>
      <c r="N179" s="109">
        <f t="shared" si="48"/>
        <v>0</v>
      </c>
      <c r="O179" s="36">
        <v>0</v>
      </c>
      <c r="P179" s="51">
        <f t="shared" si="49"/>
        <v>0</v>
      </c>
      <c r="Q179" s="129">
        <f t="shared" si="50"/>
        <v>0</v>
      </c>
      <c r="R179" s="36">
        <v>0</v>
      </c>
      <c r="S179" s="51">
        <f t="shared" si="51"/>
        <v>0</v>
      </c>
      <c r="T179" s="129">
        <f t="shared" si="52"/>
        <v>0</v>
      </c>
      <c r="U179" s="118">
        <f t="shared" si="53"/>
        <v>0</v>
      </c>
      <c r="V179" s="51">
        <f t="shared" si="54"/>
        <v>0</v>
      </c>
      <c r="W179" s="51">
        <f t="shared" si="55"/>
        <v>0</v>
      </c>
    </row>
    <row r="180" spans="6:23" ht="76.5">
      <c r="F180" s="56"/>
      <c r="G180" s="57"/>
      <c r="H180" s="58" t="s">
        <v>164</v>
      </c>
      <c r="I180" s="53" t="s">
        <v>69</v>
      </c>
      <c r="J180" s="55">
        <v>0</v>
      </c>
      <c r="K180" s="55">
        <v>650</v>
      </c>
      <c r="L180" s="55">
        <f t="shared" si="47"/>
        <v>0</v>
      </c>
      <c r="M180" s="55">
        <v>120</v>
      </c>
      <c r="N180" s="109">
        <f t="shared" si="48"/>
        <v>0</v>
      </c>
      <c r="O180" s="36">
        <v>0</v>
      </c>
      <c r="P180" s="51">
        <f t="shared" si="49"/>
        <v>0</v>
      </c>
      <c r="Q180" s="129">
        <f t="shared" si="50"/>
        <v>0</v>
      </c>
      <c r="R180" s="36">
        <v>0</v>
      </c>
      <c r="S180" s="51">
        <f t="shared" si="51"/>
        <v>0</v>
      </c>
      <c r="T180" s="129">
        <f t="shared" si="52"/>
        <v>0</v>
      </c>
      <c r="U180" s="118">
        <f t="shared" si="53"/>
        <v>0</v>
      </c>
      <c r="V180" s="51">
        <f t="shared" si="54"/>
        <v>0</v>
      </c>
      <c r="W180" s="51">
        <f t="shared" si="55"/>
        <v>0</v>
      </c>
    </row>
    <row r="181" spans="6:23" ht="25.5">
      <c r="F181" s="56"/>
      <c r="G181" s="57"/>
      <c r="H181" s="58" t="s">
        <v>177</v>
      </c>
      <c r="I181" s="53" t="s">
        <v>69</v>
      </c>
      <c r="J181" s="55">
        <v>0</v>
      </c>
      <c r="K181" s="55">
        <v>264</v>
      </c>
      <c r="L181" s="55">
        <f t="shared" si="47"/>
        <v>0</v>
      </c>
      <c r="M181" s="55">
        <v>90</v>
      </c>
      <c r="N181" s="109">
        <f t="shared" si="48"/>
        <v>0</v>
      </c>
      <c r="O181" s="36">
        <v>0</v>
      </c>
      <c r="P181" s="51">
        <f t="shared" si="49"/>
        <v>0</v>
      </c>
      <c r="Q181" s="129">
        <f t="shared" si="50"/>
        <v>0</v>
      </c>
      <c r="R181" s="36">
        <v>0</v>
      </c>
      <c r="S181" s="51">
        <f t="shared" si="51"/>
        <v>0</v>
      </c>
      <c r="T181" s="129">
        <f t="shared" si="52"/>
        <v>0</v>
      </c>
      <c r="U181" s="118">
        <f t="shared" si="53"/>
        <v>0</v>
      </c>
      <c r="V181" s="51">
        <f t="shared" si="54"/>
        <v>0</v>
      </c>
      <c r="W181" s="51">
        <f t="shared" si="55"/>
        <v>0</v>
      </c>
    </row>
    <row r="182" spans="6:23" ht="25.5">
      <c r="F182" s="56"/>
      <c r="G182" s="57"/>
      <c r="H182" s="58" t="s">
        <v>168</v>
      </c>
      <c r="I182" s="53" t="s">
        <v>69</v>
      </c>
      <c r="J182" s="55">
        <v>0</v>
      </c>
      <c r="K182" s="55">
        <v>97</v>
      </c>
      <c r="L182" s="55">
        <f t="shared" si="47"/>
        <v>0</v>
      </c>
      <c r="M182" s="55">
        <v>120</v>
      </c>
      <c r="N182" s="109">
        <f t="shared" si="48"/>
        <v>0</v>
      </c>
      <c r="O182" s="36">
        <v>0</v>
      </c>
      <c r="P182" s="51">
        <f t="shared" si="49"/>
        <v>0</v>
      </c>
      <c r="Q182" s="129">
        <f t="shared" si="50"/>
        <v>0</v>
      </c>
      <c r="R182" s="36">
        <v>0</v>
      </c>
      <c r="S182" s="51">
        <f t="shared" si="51"/>
        <v>0</v>
      </c>
      <c r="T182" s="129">
        <f t="shared" si="52"/>
        <v>0</v>
      </c>
      <c r="U182" s="118">
        <f t="shared" si="53"/>
        <v>0</v>
      </c>
      <c r="V182" s="51">
        <f t="shared" si="54"/>
        <v>0</v>
      </c>
      <c r="W182" s="51">
        <f t="shared" si="55"/>
        <v>0</v>
      </c>
    </row>
    <row r="183" spans="6:23" ht="63.75">
      <c r="F183" s="56"/>
      <c r="G183" s="57"/>
      <c r="H183" s="58" t="s">
        <v>169</v>
      </c>
      <c r="I183" s="53" t="s">
        <v>69</v>
      </c>
      <c r="J183" s="55">
        <v>0</v>
      </c>
      <c r="K183" s="55">
        <v>83.6</v>
      </c>
      <c r="L183" s="55">
        <f t="shared" si="47"/>
        <v>0</v>
      </c>
      <c r="M183" s="55">
        <v>45</v>
      </c>
      <c r="N183" s="109">
        <f t="shared" si="48"/>
        <v>0</v>
      </c>
      <c r="O183" s="36">
        <v>0</v>
      </c>
      <c r="P183" s="51">
        <f t="shared" si="49"/>
        <v>0</v>
      </c>
      <c r="Q183" s="129">
        <f t="shared" si="50"/>
        <v>0</v>
      </c>
      <c r="R183" s="36">
        <v>0</v>
      </c>
      <c r="S183" s="51">
        <f t="shared" si="51"/>
        <v>0</v>
      </c>
      <c r="T183" s="129">
        <f t="shared" si="52"/>
        <v>0</v>
      </c>
      <c r="U183" s="118">
        <f t="shared" si="53"/>
        <v>0</v>
      </c>
      <c r="V183" s="51">
        <f t="shared" si="54"/>
        <v>0</v>
      </c>
      <c r="W183" s="51">
        <f t="shared" si="55"/>
        <v>0</v>
      </c>
    </row>
    <row r="184" spans="6:23" ht="25.5">
      <c r="F184" s="56"/>
      <c r="G184" s="57"/>
      <c r="H184" s="58" t="s">
        <v>145</v>
      </c>
      <c r="I184" s="53" t="s">
        <v>69</v>
      </c>
      <c r="J184" s="55">
        <v>0</v>
      </c>
      <c r="K184" s="55">
        <v>8.25</v>
      </c>
      <c r="L184" s="55">
        <f t="shared" si="47"/>
        <v>0</v>
      </c>
      <c r="M184" s="55">
        <v>15</v>
      </c>
      <c r="N184" s="109">
        <f t="shared" si="48"/>
        <v>0</v>
      </c>
      <c r="O184" s="36">
        <v>0</v>
      </c>
      <c r="P184" s="51">
        <f t="shared" si="49"/>
        <v>0</v>
      </c>
      <c r="Q184" s="129">
        <f t="shared" si="50"/>
        <v>0</v>
      </c>
      <c r="R184" s="36">
        <v>0</v>
      </c>
      <c r="S184" s="51">
        <f t="shared" si="51"/>
        <v>0</v>
      </c>
      <c r="T184" s="129">
        <f t="shared" si="52"/>
        <v>0</v>
      </c>
      <c r="U184" s="118">
        <f t="shared" si="53"/>
        <v>0</v>
      </c>
      <c r="V184" s="51">
        <f t="shared" si="54"/>
        <v>0</v>
      </c>
      <c r="W184" s="51">
        <f t="shared" si="55"/>
        <v>0</v>
      </c>
    </row>
    <row r="185" spans="6:23" ht="51">
      <c r="F185" s="56"/>
      <c r="G185" s="57"/>
      <c r="H185" s="58" t="s">
        <v>170</v>
      </c>
      <c r="I185" s="53" t="s">
        <v>69</v>
      </c>
      <c r="J185" s="55">
        <v>5</v>
      </c>
      <c r="K185" s="55">
        <v>8.25</v>
      </c>
      <c r="L185" s="55">
        <f t="shared" si="47"/>
        <v>41.25</v>
      </c>
      <c r="M185" s="55">
        <v>15</v>
      </c>
      <c r="N185" s="109">
        <f t="shared" si="48"/>
        <v>75</v>
      </c>
      <c r="O185" s="36">
        <v>0</v>
      </c>
      <c r="P185" s="51">
        <f t="shared" si="49"/>
        <v>0</v>
      </c>
      <c r="Q185" s="129">
        <f t="shared" si="50"/>
        <v>0</v>
      </c>
      <c r="R185" s="36">
        <v>0</v>
      </c>
      <c r="S185" s="51">
        <f t="shared" si="51"/>
        <v>0</v>
      </c>
      <c r="T185" s="129">
        <f t="shared" si="52"/>
        <v>0</v>
      </c>
      <c r="U185" s="118">
        <f t="shared" si="53"/>
        <v>5</v>
      </c>
      <c r="V185" s="51">
        <f t="shared" si="54"/>
        <v>41.25</v>
      </c>
      <c r="W185" s="51">
        <f t="shared" si="55"/>
        <v>75</v>
      </c>
    </row>
    <row r="186" spans="6:23" ht="38.25">
      <c r="F186" s="56"/>
      <c r="G186" s="57"/>
      <c r="H186" s="58" t="s">
        <v>171</v>
      </c>
      <c r="I186" s="53" t="s">
        <v>147</v>
      </c>
      <c r="J186" s="55">
        <v>0</v>
      </c>
      <c r="K186" s="55">
        <v>485</v>
      </c>
      <c r="L186" s="55">
        <f t="shared" si="47"/>
        <v>0</v>
      </c>
      <c r="M186" s="55">
        <v>245</v>
      </c>
      <c r="N186" s="109">
        <f t="shared" si="48"/>
        <v>0</v>
      </c>
      <c r="O186" s="36">
        <v>0</v>
      </c>
      <c r="P186" s="51">
        <f t="shared" si="49"/>
        <v>0</v>
      </c>
      <c r="Q186" s="129">
        <f t="shared" si="50"/>
        <v>0</v>
      </c>
      <c r="R186" s="36">
        <v>0</v>
      </c>
      <c r="S186" s="51">
        <f t="shared" si="51"/>
        <v>0</v>
      </c>
      <c r="T186" s="129">
        <f t="shared" si="52"/>
        <v>0</v>
      </c>
      <c r="U186" s="118">
        <f t="shared" si="53"/>
        <v>0</v>
      </c>
      <c r="V186" s="51">
        <f t="shared" si="54"/>
        <v>0</v>
      </c>
      <c r="W186" s="51">
        <f t="shared" si="55"/>
        <v>0</v>
      </c>
    </row>
    <row r="187" spans="6:23" ht="25.5">
      <c r="F187" s="56"/>
      <c r="G187" s="57"/>
      <c r="H187" s="58" t="s">
        <v>172</v>
      </c>
      <c r="I187" s="53" t="s">
        <v>173</v>
      </c>
      <c r="J187" s="55">
        <v>0</v>
      </c>
      <c r="K187" s="55">
        <v>36.93</v>
      </c>
      <c r="L187" s="55">
        <f t="shared" si="47"/>
        <v>0</v>
      </c>
      <c r="M187" s="55">
        <v>19</v>
      </c>
      <c r="N187" s="109">
        <f t="shared" si="48"/>
        <v>0</v>
      </c>
      <c r="O187" s="36">
        <v>0</v>
      </c>
      <c r="P187" s="51">
        <f t="shared" si="49"/>
        <v>0</v>
      </c>
      <c r="Q187" s="129">
        <f t="shared" si="50"/>
        <v>0</v>
      </c>
      <c r="R187" s="36">
        <v>0</v>
      </c>
      <c r="S187" s="51">
        <f t="shared" si="51"/>
        <v>0</v>
      </c>
      <c r="T187" s="129">
        <f t="shared" si="52"/>
        <v>0</v>
      </c>
      <c r="U187" s="118">
        <f t="shared" si="53"/>
        <v>0</v>
      </c>
      <c r="V187" s="51">
        <f t="shared" si="54"/>
        <v>0</v>
      </c>
      <c r="W187" s="51">
        <f t="shared" si="55"/>
        <v>0</v>
      </c>
    </row>
    <row r="188" spans="6:23" ht="25.5">
      <c r="F188" s="56"/>
      <c r="G188" s="57"/>
      <c r="H188" s="58" t="s">
        <v>174</v>
      </c>
      <c r="I188" s="53" t="s">
        <v>69</v>
      </c>
      <c r="J188" s="55">
        <v>0</v>
      </c>
      <c r="K188" s="55">
        <v>23.97</v>
      </c>
      <c r="L188" s="55">
        <f t="shared" si="47"/>
        <v>0</v>
      </c>
      <c r="M188" s="55">
        <v>19</v>
      </c>
      <c r="N188" s="109">
        <f t="shared" si="48"/>
        <v>0</v>
      </c>
      <c r="O188" s="36">
        <v>0</v>
      </c>
      <c r="P188" s="51">
        <f t="shared" si="49"/>
        <v>0</v>
      </c>
      <c r="Q188" s="129">
        <f t="shared" si="50"/>
        <v>0</v>
      </c>
      <c r="R188" s="36">
        <v>0</v>
      </c>
      <c r="S188" s="51">
        <f t="shared" si="51"/>
        <v>0</v>
      </c>
      <c r="T188" s="129">
        <f t="shared" si="52"/>
        <v>0</v>
      </c>
      <c r="U188" s="118">
        <f t="shared" si="53"/>
        <v>0</v>
      </c>
      <c r="V188" s="51">
        <f t="shared" si="54"/>
        <v>0</v>
      </c>
      <c r="W188" s="51">
        <f t="shared" si="55"/>
        <v>0</v>
      </c>
    </row>
    <row r="189" spans="6:23">
      <c r="F189" s="56"/>
      <c r="G189" s="57"/>
      <c r="H189" s="58"/>
      <c r="I189" s="53"/>
      <c r="J189" s="55"/>
      <c r="K189" s="55"/>
      <c r="L189" s="55"/>
      <c r="M189" s="55"/>
      <c r="N189" s="109"/>
      <c r="O189" s="135"/>
      <c r="P189" s="88"/>
      <c r="Q189" s="136"/>
      <c r="R189" s="135"/>
      <c r="S189" s="88"/>
      <c r="T189" s="136"/>
      <c r="U189" s="121"/>
      <c r="V189" s="88"/>
      <c r="W189" s="88"/>
    </row>
    <row r="190" spans="6:23">
      <c r="F190" s="64"/>
      <c r="G190" s="65"/>
      <c r="H190" s="66" t="s">
        <v>83</v>
      </c>
      <c r="I190" s="67" t="s">
        <v>84</v>
      </c>
      <c r="J190" s="68">
        <v>0.03</v>
      </c>
      <c r="K190" s="69" t="s">
        <v>85</v>
      </c>
      <c r="L190" s="70">
        <f>SUM(L174:L189)*J190</f>
        <v>91.567499999999995</v>
      </c>
      <c r="M190" s="69" t="s">
        <v>85</v>
      </c>
      <c r="N190" s="110" t="s">
        <v>85</v>
      </c>
      <c r="O190" s="130">
        <v>0.03</v>
      </c>
      <c r="P190" s="70">
        <f>SUM(P174:P189)*O190</f>
        <v>0</v>
      </c>
      <c r="Q190" s="136"/>
      <c r="R190" s="130">
        <v>0.03</v>
      </c>
      <c r="S190" s="70">
        <f>SUM(S174:S189)*R190</f>
        <v>0</v>
      </c>
      <c r="T190" s="136"/>
      <c r="U190" s="119">
        <v>0.03</v>
      </c>
      <c r="V190" s="70">
        <f>SUM(V174:V189)*U190</f>
        <v>91.567499999999995</v>
      </c>
      <c r="W190" s="88"/>
    </row>
    <row r="191" spans="6:23">
      <c r="F191" s="64"/>
      <c r="G191" s="101"/>
      <c r="H191" s="66" t="s">
        <v>139</v>
      </c>
      <c r="I191" s="67" t="s">
        <v>84</v>
      </c>
      <c r="J191" s="68">
        <v>0.05</v>
      </c>
      <c r="K191" s="69" t="s">
        <v>85</v>
      </c>
      <c r="L191" s="70">
        <f>SUM(L186:L188)*J191</f>
        <v>0</v>
      </c>
      <c r="M191" s="69" t="s">
        <v>85</v>
      </c>
      <c r="N191" s="110" t="s">
        <v>85</v>
      </c>
      <c r="O191" s="130">
        <v>0.05</v>
      </c>
      <c r="P191" s="70">
        <f>SUM(P186:P188)*O191</f>
        <v>0</v>
      </c>
      <c r="Q191" s="136"/>
      <c r="R191" s="130">
        <v>0.05</v>
      </c>
      <c r="S191" s="70">
        <f>SUM(S186:S188)*R191</f>
        <v>0</v>
      </c>
      <c r="T191" s="136"/>
      <c r="U191" s="119">
        <v>0.05</v>
      </c>
      <c r="V191" s="70">
        <f>SUM(V186:V188)*U191</f>
        <v>0</v>
      </c>
      <c r="W191" s="88"/>
    </row>
    <row r="192" spans="6:23" ht="25.5">
      <c r="F192" s="64"/>
      <c r="G192" s="65"/>
      <c r="H192" s="71" t="s">
        <v>86</v>
      </c>
      <c r="I192" s="53" t="s">
        <v>85</v>
      </c>
      <c r="J192" s="72" t="s">
        <v>85</v>
      </c>
      <c r="K192" s="72" t="s">
        <v>85</v>
      </c>
      <c r="L192" s="73">
        <f>SUM(L174:L191)</f>
        <v>3143.8175000000001</v>
      </c>
      <c r="M192" s="72" t="s">
        <v>85</v>
      </c>
      <c r="N192" s="111" t="s">
        <v>85</v>
      </c>
      <c r="O192" s="135"/>
      <c r="P192" s="73">
        <f>SUM(P174:P191)</f>
        <v>0</v>
      </c>
      <c r="Q192" s="136"/>
      <c r="R192" s="135"/>
      <c r="S192" s="73">
        <f>SUM(S174:S191)</f>
        <v>0</v>
      </c>
      <c r="T192" s="136"/>
      <c r="U192" s="121"/>
      <c r="V192" s="73">
        <f>SUM(V174:V191)</f>
        <v>3143.8175000000001</v>
      </c>
      <c r="W192" s="88"/>
    </row>
    <row r="193" spans="6:23" ht="25.5">
      <c r="F193" s="64"/>
      <c r="G193" s="75"/>
      <c r="H193" s="58" t="s">
        <v>87</v>
      </c>
      <c r="I193" s="53" t="s">
        <v>85</v>
      </c>
      <c r="J193" s="76" t="s">
        <v>85</v>
      </c>
      <c r="K193" s="72" t="s">
        <v>85</v>
      </c>
      <c r="L193" s="72" t="s">
        <v>85</v>
      </c>
      <c r="M193" s="72" t="s">
        <v>85</v>
      </c>
      <c r="N193" s="112">
        <f>SUM(N174:N189)</f>
        <v>685</v>
      </c>
      <c r="O193" s="135"/>
      <c r="P193" s="88"/>
      <c r="Q193" s="132">
        <f>SUM(Q174:Q189)</f>
        <v>0</v>
      </c>
      <c r="R193" s="135"/>
      <c r="S193" s="88"/>
      <c r="T193" s="132">
        <f>SUM(T174:T189)</f>
        <v>0</v>
      </c>
      <c r="U193" s="121"/>
      <c r="V193" s="88"/>
      <c r="W193" s="73">
        <f>SUM(W174:W189)</f>
        <v>685</v>
      </c>
    </row>
    <row r="194" spans="6:23" ht="38.25">
      <c r="F194" s="64"/>
      <c r="G194" s="75"/>
      <c r="H194" s="58" t="s">
        <v>150</v>
      </c>
      <c r="I194" s="53"/>
      <c r="J194" s="76"/>
      <c r="K194" s="72"/>
      <c r="L194" s="72"/>
      <c r="M194" s="72"/>
      <c r="N194" s="112">
        <v>120</v>
      </c>
      <c r="O194" s="135"/>
      <c r="P194" s="88"/>
      <c r="Q194" s="132">
        <v>0</v>
      </c>
      <c r="R194" s="135"/>
      <c r="S194" s="88"/>
      <c r="T194" s="132">
        <v>0</v>
      </c>
      <c r="U194" s="121"/>
      <c r="V194" s="88"/>
      <c r="W194" s="73">
        <f>SUM(N194-Q194-T194)</f>
        <v>120</v>
      </c>
    </row>
    <row r="195" spans="6:23">
      <c r="F195" s="77" t="s">
        <v>88</v>
      </c>
      <c r="G195" s="78"/>
      <c r="H195" s="79" t="str">
        <f>H173</f>
        <v>Rozvaděč RS1.3 - veterina ( rezerva bez výbavy )</v>
      </c>
      <c r="I195" s="80"/>
      <c r="J195" s="81"/>
      <c r="K195" s="81"/>
      <c r="L195" s="81"/>
      <c r="M195" s="81"/>
      <c r="N195" s="113">
        <f>L192+N193+N194</f>
        <v>3948.8175000000001</v>
      </c>
      <c r="O195" s="133"/>
      <c r="P195" s="81"/>
      <c r="Q195" s="134">
        <f>P192+Q193+Q194</f>
        <v>0</v>
      </c>
      <c r="R195" s="133"/>
      <c r="S195" s="81"/>
      <c r="T195" s="134">
        <f>S192+T193+T194</f>
        <v>0</v>
      </c>
      <c r="U195" s="120"/>
      <c r="V195" s="81"/>
      <c r="W195" s="82">
        <f>V192+W193+W194</f>
        <v>3948.8175000000001</v>
      </c>
    </row>
    <row r="196" spans="6:23">
      <c r="F196" s="83"/>
      <c r="G196" s="84"/>
      <c r="H196" s="85"/>
      <c r="I196" s="86"/>
      <c r="J196" s="87"/>
      <c r="K196" s="87"/>
      <c r="L196" s="87"/>
      <c r="M196" s="87"/>
      <c r="N196" s="114"/>
      <c r="O196" s="135"/>
      <c r="P196" s="88"/>
      <c r="Q196" s="136"/>
      <c r="R196" s="135"/>
      <c r="S196" s="88"/>
      <c r="T196" s="136"/>
      <c r="U196" s="121"/>
      <c r="V196" s="88"/>
      <c r="W196" s="88"/>
    </row>
    <row r="197" spans="6:23">
      <c r="F197" s="90" t="s">
        <v>41</v>
      </c>
      <c r="G197" s="90"/>
      <c r="H197" s="91" t="s">
        <v>42</v>
      </c>
      <c r="I197" s="90"/>
      <c r="J197" s="92"/>
      <c r="K197" s="93" t="s">
        <v>66</v>
      </c>
      <c r="L197" s="93" t="s">
        <v>66</v>
      </c>
      <c r="M197" s="93" t="s">
        <v>66</v>
      </c>
      <c r="N197" s="115" t="s">
        <v>66</v>
      </c>
      <c r="O197" s="137"/>
      <c r="P197" s="93" t="s">
        <v>66</v>
      </c>
      <c r="Q197" s="138" t="s">
        <v>66</v>
      </c>
      <c r="R197" s="137"/>
      <c r="S197" s="93" t="s">
        <v>66</v>
      </c>
      <c r="T197" s="138" t="s">
        <v>66</v>
      </c>
      <c r="U197" s="122"/>
      <c r="V197" s="93" t="s">
        <v>66</v>
      </c>
      <c r="W197" s="93" t="s">
        <v>66</v>
      </c>
    </row>
    <row r="198" spans="6:23">
      <c r="F198" s="103"/>
      <c r="G198" s="95"/>
      <c r="H198" s="66" t="s">
        <v>178</v>
      </c>
      <c r="I198" s="67" t="s">
        <v>69</v>
      </c>
      <c r="J198" s="55">
        <v>306</v>
      </c>
      <c r="K198" s="55">
        <f>Q198</f>
        <v>0</v>
      </c>
      <c r="L198" s="55">
        <f>J198*K198</f>
        <v>0</v>
      </c>
      <c r="M198" s="55">
        <v>25</v>
      </c>
      <c r="N198" s="109">
        <f>J198*M198</f>
        <v>7650</v>
      </c>
      <c r="O198" s="36">
        <v>0</v>
      </c>
      <c r="P198" s="51">
        <f>SUM(K198*O198)</f>
        <v>0</v>
      </c>
      <c r="Q198" s="129">
        <f>SUM(M198*O198)</f>
        <v>0</v>
      </c>
      <c r="R198" s="36">
        <v>0</v>
      </c>
      <c r="S198" s="51">
        <f>SUM(K198*R198)</f>
        <v>0</v>
      </c>
      <c r="T198" s="129">
        <f>SUM(M198*R198)</f>
        <v>0</v>
      </c>
      <c r="U198" s="118">
        <f>SUM(J198-O198-R198)</f>
        <v>306</v>
      </c>
      <c r="V198" s="51">
        <f>SUM(K198*U198)</f>
        <v>0</v>
      </c>
      <c r="W198" s="51">
        <f>SUM(M198*U198)</f>
        <v>7650</v>
      </c>
    </row>
    <row r="199" spans="6:23" ht="38.25">
      <c r="F199" s="56"/>
      <c r="G199" s="57"/>
      <c r="H199" s="52" t="s">
        <v>179</v>
      </c>
      <c r="I199" s="53" t="s">
        <v>147</v>
      </c>
      <c r="J199" s="55">
        <v>3</v>
      </c>
      <c r="K199" s="55">
        <f>Q199</f>
        <v>0</v>
      </c>
      <c r="L199" s="55">
        <f>J199*K199</f>
        <v>0</v>
      </c>
      <c r="M199" s="55">
        <v>980</v>
      </c>
      <c r="N199" s="109">
        <f>J199*M199</f>
        <v>2940</v>
      </c>
      <c r="O199" s="36">
        <v>0</v>
      </c>
      <c r="P199" s="51">
        <f>SUM(K199*O199)</f>
        <v>0</v>
      </c>
      <c r="Q199" s="129">
        <f>SUM(M199*O199)</f>
        <v>0</v>
      </c>
      <c r="R199" s="36">
        <v>0</v>
      </c>
      <c r="S199" s="51">
        <f>SUM(K199*R199)</f>
        <v>0</v>
      </c>
      <c r="T199" s="129">
        <f>SUM(M199*R199)</f>
        <v>0</v>
      </c>
      <c r="U199" s="118">
        <f>SUM(J199-O199-R199)</f>
        <v>3</v>
      </c>
      <c r="V199" s="51">
        <f>SUM(K199*U199)</f>
        <v>0</v>
      </c>
      <c r="W199" s="51">
        <f>SUM(M199*U199)</f>
        <v>2940</v>
      </c>
    </row>
    <row r="200" spans="6:23">
      <c r="F200" s="56"/>
      <c r="G200" s="57"/>
      <c r="H200" s="58" t="s">
        <v>180</v>
      </c>
      <c r="I200" s="53" t="s">
        <v>147</v>
      </c>
      <c r="J200" s="55">
        <v>1</v>
      </c>
      <c r="K200" s="55">
        <f>Q200</f>
        <v>0</v>
      </c>
      <c r="L200" s="55">
        <f>J200*K200</f>
        <v>0</v>
      </c>
      <c r="M200" s="104">
        <v>18840</v>
      </c>
      <c r="N200" s="109">
        <f>J200*M200</f>
        <v>18840</v>
      </c>
      <c r="O200" s="36">
        <v>0</v>
      </c>
      <c r="P200" s="51">
        <f>SUM(K200*O200)</f>
        <v>0</v>
      </c>
      <c r="Q200" s="129">
        <f>SUM(M200*O200)</f>
        <v>0</v>
      </c>
      <c r="R200" s="36">
        <v>0</v>
      </c>
      <c r="S200" s="51">
        <f>SUM(K200*R200)</f>
        <v>0</v>
      </c>
      <c r="T200" s="129">
        <f>SUM(M200*R200)</f>
        <v>0</v>
      </c>
      <c r="U200" s="118">
        <f>SUM(J200-O200-R200)</f>
        <v>1</v>
      </c>
      <c r="V200" s="51">
        <f>SUM(K200*U200)</f>
        <v>0</v>
      </c>
      <c r="W200" s="51">
        <f>SUM(M200*U200)</f>
        <v>18840</v>
      </c>
    </row>
    <row r="201" spans="6:23">
      <c r="F201" s="56"/>
      <c r="G201" s="57"/>
      <c r="H201" s="58" t="s">
        <v>181</v>
      </c>
      <c r="I201" s="53" t="s">
        <v>147</v>
      </c>
      <c r="J201" s="55">
        <v>1</v>
      </c>
      <c r="K201" s="55">
        <f>Q201</f>
        <v>0</v>
      </c>
      <c r="L201" s="55">
        <f>J201*K201</f>
        <v>0</v>
      </c>
      <c r="M201" s="104">
        <v>2600</v>
      </c>
      <c r="N201" s="109">
        <f>J201*M201</f>
        <v>2600</v>
      </c>
      <c r="O201" s="36">
        <v>0</v>
      </c>
      <c r="P201" s="51">
        <f>SUM(K201*O201)</f>
        <v>0</v>
      </c>
      <c r="Q201" s="129">
        <f>SUM(M201*O201)</f>
        <v>0</v>
      </c>
      <c r="R201" s="36">
        <v>0</v>
      </c>
      <c r="S201" s="51">
        <f>SUM(K201*R201)</f>
        <v>0</v>
      </c>
      <c r="T201" s="129">
        <f>SUM(M201*R201)</f>
        <v>0</v>
      </c>
      <c r="U201" s="118">
        <f>SUM(J201-O201-R201)</f>
        <v>1</v>
      </c>
      <c r="V201" s="51">
        <f>SUM(K201*U201)</f>
        <v>0</v>
      </c>
      <c r="W201" s="51">
        <f>SUM(M201*U201)</f>
        <v>2600</v>
      </c>
    </row>
    <row r="202" spans="6:23">
      <c r="F202" s="102"/>
      <c r="G202" s="57"/>
      <c r="H202" s="58"/>
      <c r="I202" s="53"/>
      <c r="J202" s="55"/>
      <c r="K202" s="55"/>
      <c r="L202" s="55"/>
      <c r="M202" s="55"/>
      <c r="N202" s="109"/>
      <c r="O202" s="135"/>
      <c r="P202" s="88"/>
      <c r="Q202" s="136"/>
      <c r="R202" s="135"/>
      <c r="S202" s="88"/>
      <c r="T202" s="136"/>
      <c r="U202" s="121"/>
      <c r="V202" s="88"/>
      <c r="W202" s="88"/>
    </row>
    <row r="203" spans="6:23">
      <c r="F203" s="77" t="s">
        <v>115</v>
      </c>
      <c r="G203" s="78"/>
      <c r="H203" s="79" t="str">
        <f>H197</f>
        <v>Zednické výpomoci ( drážky, průrazy, niky )</v>
      </c>
      <c r="I203" s="80"/>
      <c r="J203" s="81"/>
      <c r="K203" s="81"/>
      <c r="L203" s="81"/>
      <c r="M203" s="81"/>
      <c r="N203" s="113">
        <f>SUM(N198:N202)</f>
        <v>32030</v>
      </c>
      <c r="O203" s="133"/>
      <c r="P203" s="81"/>
      <c r="Q203" s="134">
        <f>SUM(Q198:Q202)</f>
        <v>0</v>
      </c>
      <c r="R203" s="133"/>
      <c r="S203" s="81"/>
      <c r="T203" s="134">
        <f>SUM(T198:T202)</f>
        <v>0</v>
      </c>
      <c r="U203" s="120"/>
      <c r="V203" s="81"/>
      <c r="W203" s="82">
        <f>SUM(W198:W202)</f>
        <v>32030</v>
      </c>
    </row>
  </sheetData>
  <dataConsolidate link="1"/>
  <mergeCells count="75">
    <mergeCell ref="R1:S1"/>
    <mergeCell ref="F1:M1"/>
    <mergeCell ref="N1:O1"/>
    <mergeCell ref="P1:Q1"/>
    <mergeCell ref="F3:M3"/>
    <mergeCell ref="O3:Q3"/>
    <mergeCell ref="R3:T3"/>
    <mergeCell ref="U3:W3"/>
    <mergeCell ref="G4:M4"/>
    <mergeCell ref="O4:Q4"/>
    <mergeCell ref="R4:T4"/>
    <mergeCell ref="U4:W4"/>
    <mergeCell ref="G5:M5"/>
    <mergeCell ref="O5:Q5"/>
    <mergeCell ref="R5:T5"/>
    <mergeCell ref="U5:W5"/>
    <mergeCell ref="G6:M6"/>
    <mergeCell ref="O6:Q6"/>
    <mergeCell ref="R6:T6"/>
    <mergeCell ref="U6:W6"/>
    <mergeCell ref="G7:M7"/>
    <mergeCell ref="O7:Q7"/>
    <mergeCell ref="R7:T7"/>
    <mergeCell ref="U7:W7"/>
    <mergeCell ref="G8:M8"/>
    <mergeCell ref="O8:Q8"/>
    <mergeCell ref="R8:T8"/>
    <mergeCell ref="U8:W8"/>
    <mergeCell ref="G9:M9"/>
    <mergeCell ref="O9:Q9"/>
    <mergeCell ref="R9:T9"/>
    <mergeCell ref="U9:W9"/>
    <mergeCell ref="G10:M10"/>
    <mergeCell ref="O10:Q10"/>
    <mergeCell ref="R10:T10"/>
    <mergeCell ref="U10:W10"/>
    <mergeCell ref="G11:M11"/>
    <mergeCell ref="O11:Q11"/>
    <mergeCell ref="R11:T11"/>
    <mergeCell ref="U11:W11"/>
    <mergeCell ref="G12:M12"/>
    <mergeCell ref="O12:Q12"/>
    <mergeCell ref="R12:T12"/>
    <mergeCell ref="U12:W12"/>
    <mergeCell ref="G13:M13"/>
    <mergeCell ref="O13:Q13"/>
    <mergeCell ref="R13:T13"/>
    <mergeCell ref="U13:W13"/>
    <mergeCell ref="G14:M14"/>
    <mergeCell ref="O14:Q14"/>
    <mergeCell ref="R14:T14"/>
    <mergeCell ref="U14:W14"/>
    <mergeCell ref="G15:M15"/>
    <mergeCell ref="O15:Q15"/>
    <mergeCell ref="R15:T15"/>
    <mergeCell ref="U15:W15"/>
    <mergeCell ref="G16:M16"/>
    <mergeCell ref="O16:Q16"/>
    <mergeCell ref="R16:T16"/>
    <mergeCell ref="U16:W16"/>
    <mergeCell ref="G17:M17"/>
    <mergeCell ref="O17:Q17"/>
    <mergeCell ref="R17:T17"/>
    <mergeCell ref="U17:W17"/>
    <mergeCell ref="J19:J20"/>
    <mergeCell ref="O19:O20"/>
    <mergeCell ref="R19:R20"/>
    <mergeCell ref="U19:U20"/>
    <mergeCell ref="F126:G126"/>
    <mergeCell ref="F128:G128"/>
    <mergeCell ref="F22:G22"/>
    <mergeCell ref="F23:G23"/>
    <mergeCell ref="F24:G24"/>
    <mergeCell ref="F27:G27"/>
    <mergeCell ref="F124:G124"/>
  </mergeCells>
  <pageMargins left="0.27559055118110237" right="0.19685039370078741" top="0.9055118110236221" bottom="0.27559055118110237" header="0.27559055118110237" footer="0.15748031496062992"/>
  <pageSetup paperSize="9" fitToHeight="0" orientation="landscape" r:id="rId1"/>
  <headerFooter>
    <oddHeader xml:space="preserve">&amp;L&amp;"Arial,Tučné"&amp;12Revitalizace nemocnice v Sokolově
Stavební opravy pavilonu B
1.NP - odd. SONO&amp;C&amp;"Arial,Tučné"&amp;16Soupis provedených prací&amp;"Arial,Obyčejné"&amp;10
&amp;14za období od 1.9.15 - 30.9.15&amp;RZhotovitel  :&amp;12 JURICA GROUP a.s.
Silnoproud
</oddHeader>
    <oddFooter>&amp;C&amp;8&amp;P z &amp;N&amp;R&amp;8&amp;D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outlinePr summaryBelow="0"/>
    <pageSetUpPr fitToPage="1"/>
  </sheetPr>
  <dimension ref="A2:P1312"/>
  <sheetViews>
    <sheetView topLeftCell="A49" zoomScale="120" zoomScaleNormal="120" zoomScaleSheetLayoutView="120" workbookViewId="0">
      <selection activeCell="J79" sqref="J79"/>
    </sheetView>
  </sheetViews>
  <sheetFormatPr defaultColWidth="9.140625" defaultRowHeight="12.75"/>
  <cols>
    <col min="1" max="1" width="5.140625" style="3" customWidth="1"/>
    <col min="2" max="3" width="10.85546875" style="3" customWidth="1"/>
    <col min="4" max="4" width="18.5703125" style="5" customWidth="1"/>
    <col min="5" max="5" width="6.140625" style="7" customWidth="1"/>
    <col min="6" max="6" width="8.85546875" style="7" customWidth="1"/>
    <col min="7" max="7" width="8.7109375" style="7" customWidth="1"/>
    <col min="8" max="8" width="11.28515625" style="14" customWidth="1"/>
    <col min="9" max="9" width="10.28515625" style="14" customWidth="1"/>
    <col min="10" max="16384" width="9.140625" style="1"/>
  </cols>
  <sheetData>
    <row r="2" spans="1:16" ht="43.5" customHeight="1">
      <c r="A2" s="450" t="str">
        <f>Rekapitulace!A1</f>
        <v xml:space="preserve">Stavební úpravy 1.NP objektu č.p.46 Staré nám. Ostrov - Kavárna CAFFÍČKO   </v>
      </c>
      <c r="B2" s="520"/>
      <c r="C2" s="520"/>
      <c r="D2" s="520"/>
      <c r="E2" s="520"/>
      <c r="F2" s="520"/>
      <c r="G2" s="520"/>
      <c r="H2" s="520"/>
      <c r="I2" s="520"/>
    </row>
    <row r="3" spans="1:16" ht="24" customHeight="1">
      <c r="A3" s="521" t="s">
        <v>182</v>
      </c>
      <c r="B3" s="522"/>
      <c r="C3" s="522"/>
      <c r="D3" s="522"/>
      <c r="E3" s="522"/>
      <c r="F3" s="522"/>
      <c r="G3" s="523"/>
      <c r="H3" s="523"/>
      <c r="I3" s="523"/>
    </row>
    <row r="4" spans="1:16" ht="27" customHeight="1">
      <c r="A4" s="521"/>
      <c r="B4" s="524"/>
      <c r="C4" s="524"/>
      <c r="D4" s="524"/>
      <c r="E4" s="524"/>
      <c r="F4" s="524"/>
      <c r="G4" s="524"/>
      <c r="H4" s="524"/>
      <c r="I4" s="524"/>
    </row>
    <row r="5" spans="1:16" ht="12.75" customHeight="1">
      <c r="A5" s="525" t="s">
        <v>183</v>
      </c>
      <c r="B5" s="525"/>
      <c r="C5" s="525"/>
      <c r="D5" s="525"/>
      <c r="E5" s="525"/>
      <c r="F5" s="525"/>
      <c r="G5" s="525"/>
      <c r="H5" s="525"/>
      <c r="I5" s="525"/>
    </row>
    <row r="6" spans="1:16" ht="13.5" thickBot="1">
      <c r="A6" s="19"/>
      <c r="B6" s="19"/>
      <c r="C6" s="19"/>
      <c r="D6" s="19"/>
      <c r="E6" s="19"/>
      <c r="F6" s="19"/>
      <c r="G6" s="19"/>
      <c r="H6" s="20"/>
      <c r="I6" s="20"/>
    </row>
    <row r="7" spans="1:16" ht="15">
      <c r="A7" s="528" t="s">
        <v>184</v>
      </c>
      <c r="B7" s="529"/>
      <c r="C7" s="529"/>
      <c r="D7" s="529"/>
      <c r="E7" s="244"/>
      <c r="F7" s="244"/>
      <c r="G7" s="244"/>
      <c r="H7" s="526">
        <f>SUM(I8:I22)</f>
        <v>0</v>
      </c>
      <c r="I7" s="527"/>
      <c r="J7" s="10"/>
      <c r="K7" s="10"/>
      <c r="L7" s="10"/>
      <c r="M7" s="10"/>
      <c r="N7" s="10"/>
      <c r="O7" s="10"/>
      <c r="P7" s="10"/>
    </row>
    <row r="8" spans="1:16">
      <c r="A8" s="231" t="str">
        <f>A26</f>
        <v>1) Svítidla a světelné zdroje dle výkazu výměr</v>
      </c>
      <c r="B8" s="219"/>
      <c r="C8" s="219"/>
      <c r="D8" s="219"/>
      <c r="E8" s="220"/>
      <c r="F8" s="221"/>
      <c r="G8" s="245"/>
      <c r="H8" s="221"/>
      <c r="I8" s="232">
        <f>G38</f>
        <v>0</v>
      </c>
    </row>
    <row r="9" spans="1:16">
      <c r="A9" s="231" t="str">
        <f>A40</f>
        <v>1A) Svítidla a světelné zdroje dle návrhu architekta - výběr investora</v>
      </c>
      <c r="B9" s="219"/>
      <c r="C9" s="219"/>
      <c r="D9" s="219"/>
      <c r="E9" s="220"/>
      <c r="F9" s="221"/>
      <c r="G9" s="245"/>
      <c r="H9" s="221"/>
      <c r="I9" s="232"/>
    </row>
    <row r="10" spans="1:16">
      <c r="A10" s="231" t="str">
        <f>A45</f>
        <v>2) Kompletační prvky</v>
      </c>
      <c r="B10" s="219"/>
      <c r="C10" s="219"/>
      <c r="D10" s="219"/>
      <c r="E10" s="220"/>
      <c r="F10" s="221"/>
      <c r="G10" s="245"/>
      <c r="H10" s="221"/>
      <c r="I10" s="232">
        <f>G81</f>
        <v>0</v>
      </c>
    </row>
    <row r="11" spans="1:16">
      <c r="A11" s="231" t="str">
        <f>A83</f>
        <v>3) Kabely,vodiče, ostatní úložný materiál silnoproud</v>
      </c>
      <c r="B11" s="219"/>
      <c r="C11" s="219"/>
      <c r="D11" s="219"/>
      <c r="E11" s="220"/>
      <c r="F11" s="221"/>
      <c r="G11" s="245"/>
      <c r="H11" s="221"/>
      <c r="I11" s="232">
        <f>G109</f>
        <v>0</v>
      </c>
    </row>
    <row r="12" spans="1:16">
      <c r="A12" s="231" t="str">
        <f>A112</f>
        <v>4) Rozvaděč RMS</v>
      </c>
      <c r="B12" s="219"/>
      <c r="C12" s="219"/>
      <c r="D12" s="219"/>
      <c r="E12" s="220"/>
      <c r="F12" s="221"/>
      <c r="G12" s="245"/>
      <c r="H12" s="221"/>
      <c r="I12" s="232">
        <f>G130</f>
        <v>0</v>
      </c>
    </row>
    <row r="13" spans="1:16">
      <c r="A13" s="231" t="str">
        <f>A132</f>
        <v>5) Ukončení vodičů v rozvaděčích</v>
      </c>
      <c r="B13" s="219"/>
      <c r="C13" s="219"/>
      <c r="D13" s="219"/>
      <c r="E13" s="220"/>
      <c r="F13" s="221"/>
      <c r="G13" s="245"/>
      <c r="H13" s="221"/>
      <c r="I13" s="232">
        <f>G142</f>
        <v>0</v>
      </c>
    </row>
    <row r="14" spans="1:16">
      <c r="A14" s="231" t="str">
        <f>A144</f>
        <v>6) Zednické výpomoci ( drážky, průrazy, niky pro rozvaděče a krabice )</v>
      </c>
      <c r="B14" s="219"/>
      <c r="C14" s="219"/>
      <c r="D14" s="303"/>
      <c r="E14" s="304"/>
      <c r="F14" s="305"/>
      <c r="G14" s="266"/>
      <c r="H14" s="266"/>
      <c r="I14" s="232">
        <f>G152</f>
        <v>0</v>
      </c>
    </row>
    <row r="15" spans="1:16">
      <c r="A15" s="231" t="str">
        <f>A155</f>
        <v>7) Ostatní</v>
      </c>
      <c r="B15" s="219"/>
      <c r="C15" s="219"/>
      <c r="D15" s="303"/>
      <c r="E15" s="304"/>
      <c r="F15" s="305"/>
      <c r="G15" s="266"/>
      <c r="H15" s="266"/>
      <c r="I15" s="232">
        <f>G162</f>
        <v>0</v>
      </c>
    </row>
    <row r="16" spans="1:16">
      <c r="A16" s="231" t="s">
        <v>185</v>
      </c>
      <c r="B16" s="219"/>
      <c r="C16" s="238"/>
      <c r="D16" s="264"/>
      <c r="E16" s="265"/>
      <c r="F16" s="266"/>
      <c r="G16" s="266"/>
      <c r="H16" s="266"/>
      <c r="I16" s="232">
        <v>0</v>
      </c>
      <c r="J16" s="2"/>
      <c r="K16" s="2"/>
      <c r="L16" s="2"/>
      <c r="M16" s="2"/>
      <c r="N16" s="2"/>
      <c r="O16" s="2"/>
      <c r="P16" s="2"/>
    </row>
    <row r="17" spans="1:16" ht="14.25" customHeight="1">
      <c r="A17" s="231" t="s">
        <v>186</v>
      </c>
      <c r="B17" s="219"/>
      <c r="C17" s="238"/>
      <c r="D17" s="264"/>
      <c r="E17" s="265"/>
      <c r="F17" s="266"/>
      <c r="G17" s="266"/>
      <c r="H17" s="266"/>
      <c r="I17" s="232">
        <v>0</v>
      </c>
      <c r="J17" s="2"/>
      <c r="K17" s="2"/>
      <c r="L17" s="2"/>
      <c r="M17" s="2"/>
      <c r="N17" s="2"/>
      <c r="O17" s="2"/>
      <c r="P17" s="2"/>
    </row>
    <row r="18" spans="1:16" ht="12" customHeight="1">
      <c r="A18" s="239" t="s">
        <v>187</v>
      </c>
      <c r="B18" s="219"/>
      <c r="C18" s="240"/>
      <c r="D18" s="267"/>
      <c r="E18" s="265"/>
      <c r="F18" s="266"/>
      <c r="G18" s="266"/>
      <c r="H18" s="266"/>
      <c r="I18" s="232">
        <v>0</v>
      </c>
      <c r="J18" s="2"/>
      <c r="K18" s="2"/>
      <c r="L18" s="2"/>
      <c r="M18" s="2"/>
      <c r="N18" s="2"/>
      <c r="O18" s="2"/>
      <c r="P18" s="2"/>
    </row>
    <row r="19" spans="1:16" ht="12" customHeight="1">
      <c r="A19" s="239" t="s">
        <v>188</v>
      </c>
      <c r="B19" s="219"/>
      <c r="C19" s="240"/>
      <c r="D19" s="268"/>
      <c r="E19" s="269"/>
      <c r="F19" s="270"/>
      <c r="G19" s="266"/>
      <c r="H19" s="266"/>
      <c r="I19" s="232">
        <v>0</v>
      </c>
      <c r="J19" s="2"/>
      <c r="K19" s="2"/>
      <c r="L19" s="2"/>
      <c r="M19" s="2"/>
      <c r="N19" s="2"/>
      <c r="O19" s="2"/>
      <c r="P19" s="2"/>
    </row>
    <row r="20" spans="1:16" s="10" customFormat="1" ht="15.75" customHeight="1">
      <c r="A20" s="239" t="s">
        <v>189</v>
      </c>
      <c r="B20" s="219"/>
      <c r="C20" s="240"/>
      <c r="D20" s="268"/>
      <c r="E20" s="269"/>
      <c r="F20" s="270"/>
      <c r="G20" s="266"/>
      <c r="H20" s="266"/>
      <c r="I20" s="232">
        <v>0</v>
      </c>
      <c r="J20" s="2"/>
      <c r="K20" s="2"/>
      <c r="L20" s="2"/>
      <c r="M20" s="2"/>
      <c r="N20" s="2"/>
      <c r="O20" s="2"/>
      <c r="P20" s="2"/>
    </row>
    <row r="21" spans="1:16" s="10" customFormat="1" ht="15.75" customHeight="1">
      <c r="A21" s="239" t="s">
        <v>190</v>
      </c>
      <c r="B21" s="219"/>
      <c r="C21" s="240"/>
      <c r="D21" s="271"/>
      <c r="E21" s="269"/>
      <c r="F21" s="270"/>
      <c r="G21" s="266"/>
      <c r="H21" s="266"/>
      <c r="I21" s="232">
        <v>0</v>
      </c>
      <c r="J21" s="2"/>
      <c r="K21" s="2"/>
      <c r="L21" s="2"/>
      <c r="M21" s="2"/>
      <c r="N21" s="2"/>
      <c r="O21" s="2"/>
      <c r="P21" s="2"/>
    </row>
    <row r="22" spans="1:16" ht="12.75" customHeight="1">
      <c r="A22" s="239"/>
      <c r="B22" s="219"/>
      <c r="C22" s="246"/>
      <c r="D22" s="268"/>
      <c r="E22" s="265"/>
      <c r="F22" s="266"/>
      <c r="G22" s="266"/>
      <c r="H22" s="266"/>
      <c r="I22" s="232"/>
      <c r="J22" s="2"/>
      <c r="K22" s="2"/>
      <c r="L22" s="2"/>
      <c r="M22" s="2"/>
      <c r="N22" s="2"/>
      <c r="O22" s="2"/>
      <c r="P22" s="2"/>
    </row>
    <row r="23" spans="1:16" ht="12.75" customHeight="1" thickBot="1">
      <c r="A23" s="247"/>
      <c r="B23" s="233"/>
      <c r="C23" s="248"/>
      <c r="D23" s="272"/>
      <c r="E23" s="273"/>
      <c r="F23" s="274"/>
      <c r="G23" s="275"/>
      <c r="H23" s="275"/>
      <c r="I23" s="234"/>
      <c r="J23" s="2"/>
      <c r="K23" s="2"/>
      <c r="L23" s="2"/>
      <c r="M23" s="2"/>
      <c r="N23" s="2"/>
      <c r="O23" s="2"/>
      <c r="P23" s="2"/>
    </row>
    <row r="24" spans="1:16" ht="12.75" customHeight="1">
      <c r="A24" s="143"/>
      <c r="B24" s="157"/>
      <c r="C24" s="158"/>
      <c r="D24" s="159"/>
      <c r="E24" s="160"/>
      <c r="F24" s="143"/>
      <c r="G24" s="146"/>
      <c r="H24" s="161"/>
      <c r="I24" s="146"/>
      <c r="J24" s="2"/>
      <c r="K24" s="2"/>
      <c r="L24" s="2"/>
      <c r="M24" s="2"/>
      <c r="N24" s="2"/>
      <c r="O24" s="2"/>
      <c r="P24" s="2"/>
    </row>
    <row r="25" spans="1:16" ht="12.75" customHeight="1">
      <c r="A25" s="143"/>
      <c r="B25" s="157"/>
      <c r="C25" s="158"/>
      <c r="D25" s="159"/>
      <c r="E25" s="160"/>
      <c r="F25" s="143"/>
      <c r="G25" s="146"/>
      <c r="H25" s="161"/>
      <c r="I25" s="146"/>
      <c r="J25" s="2"/>
      <c r="K25" s="2"/>
      <c r="L25" s="2"/>
      <c r="M25" s="2"/>
      <c r="N25" s="2"/>
      <c r="O25" s="2"/>
      <c r="P25" s="2"/>
    </row>
    <row r="26" spans="1:16" ht="12.75" customHeight="1" thickBot="1">
      <c r="A26" s="203" t="s">
        <v>191</v>
      </c>
      <c r="B26" s="207"/>
      <c r="C26" s="207"/>
      <c r="D26" s="226"/>
      <c r="E26" s="227"/>
      <c r="F26" s="192"/>
      <c r="G26" s="192"/>
      <c r="H26" s="192"/>
      <c r="I26" s="193"/>
      <c r="J26" s="2"/>
      <c r="K26" s="2"/>
      <c r="L26" s="2"/>
      <c r="M26" s="2"/>
      <c r="N26" s="2"/>
      <c r="O26" s="2"/>
      <c r="P26" s="2"/>
    </row>
    <row r="27" spans="1:16" s="2" customFormat="1" ht="12.75" customHeight="1" thickBot="1">
      <c r="A27" s="212" t="s">
        <v>192</v>
      </c>
      <c r="B27" s="196" t="s">
        <v>193</v>
      </c>
      <c r="C27" s="197"/>
      <c r="D27" s="197"/>
      <c r="E27" s="208" t="s">
        <v>194</v>
      </c>
      <c r="F27" s="190" t="s">
        <v>195</v>
      </c>
      <c r="G27" s="190" t="s">
        <v>196</v>
      </c>
      <c r="H27" s="190" t="s">
        <v>197</v>
      </c>
      <c r="I27" s="191" t="s">
        <v>198</v>
      </c>
    </row>
    <row r="28" spans="1:16" s="2" customFormat="1" ht="12.75" customHeight="1">
      <c r="A28" s="415" t="s">
        <v>199</v>
      </c>
      <c r="B28" s="491" t="s">
        <v>200</v>
      </c>
      <c r="C28" s="497"/>
      <c r="D28" s="498"/>
      <c r="E28" s="434">
        <v>4</v>
      </c>
      <c r="F28" s="152">
        <v>0</v>
      </c>
      <c r="G28" s="152">
        <f t="shared" ref="G28" si="0">E28*F28</f>
        <v>0</v>
      </c>
      <c r="H28" s="152">
        <v>0</v>
      </c>
      <c r="I28" s="416">
        <f t="shared" ref="I28" si="1">E28*H28</f>
        <v>0</v>
      </c>
    </row>
    <row r="29" spans="1:16" s="2" customFormat="1" ht="12.75" customHeight="1">
      <c r="A29" s="414"/>
      <c r="B29" s="483" t="s">
        <v>201</v>
      </c>
      <c r="C29" s="486"/>
      <c r="D29" s="487"/>
      <c r="E29" s="346"/>
      <c r="F29" s="347"/>
      <c r="G29" s="347"/>
      <c r="H29" s="347"/>
      <c r="I29" s="348"/>
    </row>
    <row r="30" spans="1:16" s="2" customFormat="1" ht="12.75" customHeight="1">
      <c r="A30" s="420" t="s">
        <v>202</v>
      </c>
      <c r="B30" s="499" t="s">
        <v>203</v>
      </c>
      <c r="C30" s="500"/>
      <c r="D30" s="501"/>
      <c r="E30" s="432">
        <v>10</v>
      </c>
      <c r="F30" s="421">
        <v>0</v>
      </c>
      <c r="G30" s="421">
        <f t="shared" ref="G30" si="2">E30*F30</f>
        <v>0</v>
      </c>
      <c r="H30" s="421">
        <v>0</v>
      </c>
      <c r="I30" s="422">
        <f t="shared" ref="I30" si="3">E30*H30</f>
        <v>0</v>
      </c>
    </row>
    <row r="31" spans="1:16" s="2" customFormat="1" ht="12.75" customHeight="1">
      <c r="A31" s="417"/>
      <c r="B31" s="502" t="s">
        <v>204</v>
      </c>
      <c r="C31" s="503"/>
      <c r="D31" s="504"/>
      <c r="E31" s="433"/>
      <c r="F31" s="418"/>
      <c r="G31" s="418"/>
      <c r="H31" s="418"/>
      <c r="I31" s="419"/>
    </row>
    <row r="32" spans="1:16" s="2" customFormat="1" ht="12.75" customHeight="1">
      <c r="A32" s="420" t="s">
        <v>205</v>
      </c>
      <c r="B32" s="499" t="s">
        <v>206</v>
      </c>
      <c r="C32" s="500"/>
      <c r="D32" s="501"/>
      <c r="E32" s="432">
        <v>1</v>
      </c>
      <c r="F32" s="421">
        <v>0</v>
      </c>
      <c r="G32" s="421">
        <f t="shared" ref="G32" si="4">E32*F32</f>
        <v>0</v>
      </c>
      <c r="H32" s="421">
        <v>0</v>
      </c>
      <c r="I32" s="422">
        <f t="shared" ref="I32" si="5">E32*H32</f>
        <v>0</v>
      </c>
    </row>
    <row r="33" spans="1:9" s="2" customFormat="1" ht="12.75" customHeight="1" thickBot="1">
      <c r="A33" s="417"/>
      <c r="B33" s="502" t="s">
        <v>207</v>
      </c>
      <c r="C33" s="503"/>
      <c r="D33" s="504"/>
      <c r="E33" s="433"/>
      <c r="F33" s="418"/>
      <c r="G33" s="418"/>
      <c r="H33" s="418"/>
      <c r="I33" s="419"/>
    </row>
    <row r="34" spans="1:9" s="2" customFormat="1" ht="12.75" customHeight="1">
      <c r="A34" s="163"/>
      <c r="B34" s="163" t="s">
        <v>208</v>
      </c>
      <c r="C34" s="164"/>
      <c r="D34" s="164"/>
      <c r="E34" s="165"/>
      <c r="F34" s="185"/>
      <c r="G34" s="186">
        <f>SUM(G28:G33)</f>
        <v>0</v>
      </c>
      <c r="H34" s="185"/>
      <c r="I34" s="187">
        <f>SUM(I28:I33)</f>
        <v>0</v>
      </c>
    </row>
    <row r="35" spans="1:9" s="2" customFormat="1" ht="12.75" customHeight="1">
      <c r="A35" s="168"/>
      <c r="B35" s="168" t="s">
        <v>83</v>
      </c>
      <c r="C35" s="169"/>
      <c r="D35" s="169"/>
      <c r="E35" s="170">
        <v>0.03</v>
      </c>
      <c r="F35" s="171"/>
      <c r="G35" s="150">
        <f>SUM(G34)*E35</f>
        <v>0</v>
      </c>
      <c r="H35" s="171"/>
      <c r="I35" s="172"/>
    </row>
    <row r="36" spans="1:9" s="2" customFormat="1" ht="12.75" customHeight="1">
      <c r="A36" s="168"/>
      <c r="B36" s="168"/>
      <c r="C36" s="169"/>
      <c r="D36" s="169"/>
      <c r="E36" s="170"/>
      <c r="F36" s="171"/>
      <c r="G36" s="150"/>
      <c r="H36" s="171"/>
      <c r="I36" s="172"/>
    </row>
    <row r="37" spans="1:9" s="2" customFormat="1" ht="12.75" customHeight="1" thickBot="1">
      <c r="A37" s="173"/>
      <c r="B37" s="174" t="s">
        <v>209</v>
      </c>
      <c r="C37" s="175"/>
      <c r="D37" s="175" t="s">
        <v>115</v>
      </c>
      <c r="E37" s="176"/>
      <c r="F37" s="177"/>
      <c r="G37" s="178">
        <f>SUM(G34:G36)</f>
        <v>0</v>
      </c>
      <c r="H37" s="179"/>
      <c r="I37" s="188">
        <f>SUM(I34:I36)</f>
        <v>0</v>
      </c>
    </row>
    <row r="38" spans="1:9" s="2" customFormat="1" ht="12.75" customHeight="1" thickBot="1">
      <c r="A38" s="180" t="str">
        <f>A26</f>
        <v>1) Svítidla a světelné zdroje dle výkazu výměr</v>
      </c>
      <c r="B38" s="181"/>
      <c r="C38" s="182"/>
      <c r="D38" s="183" t="s">
        <v>115</v>
      </c>
      <c r="E38" s="184"/>
      <c r="F38" s="177"/>
      <c r="G38" s="488">
        <f>G37+I37</f>
        <v>0</v>
      </c>
      <c r="H38" s="489"/>
      <c r="I38" s="490"/>
    </row>
    <row r="39" spans="1:9" s="2" customFormat="1" ht="12.75" customHeight="1">
      <c r="A39" s="143"/>
      <c r="B39" s="157"/>
      <c r="C39" s="158"/>
      <c r="D39" s="159"/>
      <c r="E39" s="160"/>
      <c r="F39" s="143"/>
      <c r="G39" s="146"/>
      <c r="H39" s="161"/>
      <c r="I39" s="146"/>
    </row>
    <row r="40" spans="1:9" s="2" customFormat="1" ht="12.75" customHeight="1" thickBot="1">
      <c r="A40" s="203" t="s">
        <v>210</v>
      </c>
      <c r="B40" s="207"/>
      <c r="C40" s="207"/>
      <c r="D40" s="226"/>
      <c r="E40" s="227"/>
      <c r="F40" s="192"/>
      <c r="G40" s="192"/>
      <c r="H40" s="192"/>
      <c r="I40" s="193"/>
    </row>
    <row r="41" spans="1:9" s="2" customFormat="1" ht="12.75" customHeight="1" thickBot="1">
      <c r="A41" s="212" t="s">
        <v>192</v>
      </c>
      <c r="B41" s="196" t="s">
        <v>211</v>
      </c>
      <c r="C41" s="197"/>
      <c r="D41" s="197"/>
      <c r="E41" s="208" t="s">
        <v>194</v>
      </c>
      <c r="F41" s="190" t="s">
        <v>195</v>
      </c>
      <c r="G41" s="190" t="s">
        <v>196</v>
      </c>
      <c r="H41" s="190" t="s">
        <v>197</v>
      </c>
      <c r="I41" s="191" t="s">
        <v>198</v>
      </c>
    </row>
    <row r="42" spans="1:9" s="2" customFormat="1" ht="12.75" customHeight="1">
      <c r="A42" s="415"/>
      <c r="B42" s="499" t="s">
        <v>212</v>
      </c>
      <c r="C42" s="500"/>
      <c r="D42" s="501"/>
      <c r="E42" s="434"/>
      <c r="F42" s="152"/>
      <c r="G42" s="152"/>
      <c r="H42" s="152"/>
      <c r="I42" s="416"/>
    </row>
    <row r="43" spans="1:9" s="2" customFormat="1" ht="12.75" customHeight="1" thickBot="1">
      <c r="A43" s="414"/>
      <c r="B43" s="511" t="s">
        <v>213</v>
      </c>
      <c r="C43" s="512"/>
      <c r="D43" s="513"/>
      <c r="E43" s="346"/>
      <c r="F43" s="347"/>
      <c r="G43" s="347"/>
      <c r="H43" s="347"/>
      <c r="I43" s="348"/>
    </row>
    <row r="44" spans="1:9" s="2" customFormat="1" ht="12.75" customHeight="1">
      <c r="A44" s="444"/>
      <c r="B44" s="157"/>
      <c r="C44" s="158"/>
      <c r="D44" s="159"/>
      <c r="E44" s="445"/>
      <c r="F44" s="444"/>
      <c r="G44" s="446"/>
      <c r="H44" s="447"/>
      <c r="I44" s="446"/>
    </row>
    <row r="45" spans="1:9" s="2" customFormat="1" ht="12.75" customHeight="1" thickBot="1">
      <c r="A45" s="203" t="s">
        <v>214</v>
      </c>
      <c r="B45" s="207"/>
      <c r="C45" s="207"/>
      <c r="D45" s="226"/>
      <c r="E45" s="227"/>
      <c r="F45" s="192"/>
      <c r="G45" s="192"/>
      <c r="H45" s="192"/>
      <c r="I45" s="193"/>
    </row>
    <row r="46" spans="1:9" s="2" customFormat="1" ht="12.75" customHeight="1" thickBot="1">
      <c r="A46" s="212" t="s">
        <v>192</v>
      </c>
      <c r="B46" s="196" t="s">
        <v>193</v>
      </c>
      <c r="C46" s="197"/>
      <c r="D46" s="197"/>
      <c r="E46" s="208" t="s">
        <v>194</v>
      </c>
      <c r="F46" s="190" t="s">
        <v>195</v>
      </c>
      <c r="G46" s="190" t="s">
        <v>196</v>
      </c>
      <c r="H46" s="190" t="s">
        <v>197</v>
      </c>
      <c r="I46" s="191" t="s">
        <v>198</v>
      </c>
    </row>
    <row r="47" spans="1:9" s="2" customFormat="1" ht="12.75" customHeight="1">
      <c r="A47" s="368"/>
      <c r="B47" s="491" t="s">
        <v>215</v>
      </c>
      <c r="C47" s="492"/>
      <c r="D47" s="493"/>
      <c r="E47" s="435">
        <v>4</v>
      </c>
      <c r="F47" s="436">
        <v>0</v>
      </c>
      <c r="G47" s="152">
        <f t="shared" ref="G47" si="6">E47*F47</f>
        <v>0</v>
      </c>
      <c r="H47" s="152">
        <v>0</v>
      </c>
      <c r="I47" s="437">
        <f t="shared" ref="I47" si="7">E47*H47</f>
        <v>0</v>
      </c>
    </row>
    <row r="48" spans="1:9" s="2" customFormat="1" ht="12.75" customHeight="1">
      <c r="A48" s="353"/>
      <c r="B48" s="483" t="s">
        <v>216</v>
      </c>
      <c r="C48" s="484"/>
      <c r="D48" s="485"/>
      <c r="E48" s="259"/>
      <c r="F48" s="438"/>
      <c r="G48" s="347"/>
      <c r="H48" s="347"/>
      <c r="I48" s="439"/>
    </row>
    <row r="49" spans="1:9" s="2" customFormat="1" ht="12.75" customHeight="1">
      <c r="A49" s="395"/>
      <c r="B49" s="480" t="s">
        <v>217</v>
      </c>
      <c r="C49" s="481"/>
      <c r="D49" s="482"/>
      <c r="E49" s="396">
        <v>4</v>
      </c>
      <c r="F49" s="397">
        <v>0</v>
      </c>
      <c r="G49" s="379">
        <f t="shared" ref="G49" si="8">E49*F49</f>
        <v>0</v>
      </c>
      <c r="H49" s="379">
        <v>0</v>
      </c>
      <c r="I49" s="380">
        <f t="shared" ref="I49" si="9">E49*H49</f>
        <v>0</v>
      </c>
    </row>
    <row r="50" spans="1:9" s="2" customFormat="1" ht="12.75" customHeight="1">
      <c r="A50" s="354"/>
      <c r="B50" s="474" t="s">
        <v>218</v>
      </c>
      <c r="C50" s="475"/>
      <c r="D50" s="476"/>
      <c r="E50" s="153"/>
      <c r="F50" s="309"/>
      <c r="G50" s="306"/>
      <c r="H50" s="306"/>
      <c r="I50" s="308"/>
    </row>
    <row r="51" spans="1:9" s="2" customFormat="1" ht="12.75" customHeight="1">
      <c r="A51" s="395"/>
      <c r="B51" s="480" t="s">
        <v>219</v>
      </c>
      <c r="C51" s="481"/>
      <c r="D51" s="482"/>
      <c r="E51" s="396">
        <v>7</v>
      </c>
      <c r="F51" s="397">
        <v>0</v>
      </c>
      <c r="G51" s="379">
        <f t="shared" ref="G51" si="10">E51*F51</f>
        <v>0</v>
      </c>
      <c r="H51" s="379">
        <v>0</v>
      </c>
      <c r="I51" s="380">
        <f t="shared" ref="I51" si="11">E51*H51</f>
        <v>0</v>
      </c>
    </row>
    <row r="52" spans="1:9" s="2" customFormat="1" ht="12.75" customHeight="1">
      <c r="A52" s="354"/>
      <c r="B52" s="474" t="s">
        <v>220</v>
      </c>
      <c r="C52" s="475"/>
      <c r="D52" s="476"/>
      <c r="E52" s="153"/>
      <c r="F52" s="309"/>
      <c r="G52" s="306"/>
      <c r="H52" s="306"/>
      <c r="I52" s="308"/>
    </row>
    <row r="53" spans="1:9" s="2" customFormat="1" ht="12.75" customHeight="1">
      <c r="A53" s="395"/>
      <c r="B53" s="480" t="s">
        <v>219</v>
      </c>
      <c r="C53" s="481"/>
      <c r="D53" s="482"/>
      <c r="E53" s="396">
        <v>10</v>
      </c>
      <c r="F53" s="397">
        <v>0</v>
      </c>
      <c r="G53" s="379">
        <f t="shared" ref="G53" si="12">E53*F53</f>
        <v>0</v>
      </c>
      <c r="H53" s="379">
        <v>0</v>
      </c>
      <c r="I53" s="380">
        <f t="shared" ref="I53" si="13">E53*H53</f>
        <v>0</v>
      </c>
    </row>
    <row r="54" spans="1:9" s="2" customFormat="1" ht="12.75" customHeight="1">
      <c r="A54" s="354"/>
      <c r="B54" s="474" t="s">
        <v>220</v>
      </c>
      <c r="C54" s="475"/>
      <c r="D54" s="476"/>
      <c r="E54" s="153"/>
      <c r="F54" s="309"/>
      <c r="G54" s="306"/>
      <c r="H54" s="306"/>
      <c r="I54" s="308"/>
    </row>
    <row r="55" spans="1:9" s="2" customFormat="1" ht="12.75" customHeight="1">
      <c r="A55" s="395"/>
      <c r="B55" s="480" t="s">
        <v>221</v>
      </c>
      <c r="C55" s="481"/>
      <c r="D55" s="482"/>
      <c r="E55" s="396">
        <v>7</v>
      </c>
      <c r="F55" s="397">
        <v>0</v>
      </c>
      <c r="G55" s="379">
        <f t="shared" ref="G55" si="14">E55*F55</f>
        <v>0</v>
      </c>
      <c r="H55" s="379">
        <v>0</v>
      </c>
      <c r="I55" s="380">
        <f t="shared" ref="I55" si="15">E55*H55</f>
        <v>0</v>
      </c>
    </row>
    <row r="56" spans="1:9" s="2" customFormat="1" ht="12.75" customHeight="1">
      <c r="A56" s="353"/>
      <c r="B56" s="483" t="s">
        <v>222</v>
      </c>
      <c r="C56" s="484"/>
      <c r="D56" s="485"/>
      <c r="E56" s="259"/>
      <c r="F56" s="440"/>
      <c r="G56" s="347"/>
      <c r="H56" s="347"/>
      <c r="I56" s="439"/>
    </row>
    <row r="57" spans="1:9" s="2" customFormat="1" ht="12.75" customHeight="1">
      <c r="A57" s="395"/>
      <c r="B57" s="480" t="s">
        <v>223</v>
      </c>
      <c r="C57" s="481"/>
      <c r="D57" s="482"/>
      <c r="E57" s="396">
        <v>10</v>
      </c>
      <c r="F57" s="397">
        <v>0</v>
      </c>
      <c r="G57" s="379">
        <f t="shared" ref="G57" si="16">E57*F57</f>
        <v>0</v>
      </c>
      <c r="H57" s="379">
        <v>0</v>
      </c>
      <c r="I57" s="380">
        <f t="shared" ref="I57" si="17">E57*H57</f>
        <v>0</v>
      </c>
    </row>
    <row r="58" spans="1:9" s="2" customFormat="1" ht="12.75" customHeight="1">
      <c r="A58" s="353"/>
      <c r="B58" s="483" t="s">
        <v>224</v>
      </c>
      <c r="C58" s="484"/>
      <c r="D58" s="485"/>
      <c r="E58" s="259"/>
      <c r="F58" s="440"/>
      <c r="G58" s="347"/>
      <c r="H58" s="347"/>
      <c r="I58" s="439"/>
    </row>
    <row r="59" spans="1:9" s="2" customFormat="1" ht="12.75" customHeight="1">
      <c r="A59" s="395"/>
      <c r="B59" s="480" t="s">
        <v>225</v>
      </c>
      <c r="C59" s="481"/>
      <c r="D59" s="482"/>
      <c r="E59" s="396">
        <v>2</v>
      </c>
      <c r="F59" s="397">
        <v>0</v>
      </c>
      <c r="G59" s="379">
        <f t="shared" ref="G59" si="18">E59*F59</f>
        <v>0</v>
      </c>
      <c r="H59" s="379">
        <v>0</v>
      </c>
      <c r="I59" s="380">
        <f t="shared" ref="I59" si="19">E59*H59</f>
        <v>0</v>
      </c>
    </row>
    <row r="60" spans="1:9" s="2" customFormat="1" ht="12.75" customHeight="1">
      <c r="A60" s="354"/>
      <c r="B60" s="474" t="s">
        <v>226</v>
      </c>
      <c r="C60" s="475"/>
      <c r="D60" s="476"/>
      <c r="E60" s="153"/>
      <c r="F60" s="309"/>
      <c r="G60" s="306"/>
      <c r="H60" s="306"/>
      <c r="I60" s="308"/>
    </row>
    <row r="61" spans="1:9" s="2" customFormat="1" ht="12.75" customHeight="1">
      <c r="A61" s="395"/>
      <c r="B61" s="480" t="s">
        <v>227</v>
      </c>
      <c r="C61" s="481"/>
      <c r="D61" s="482"/>
      <c r="E61" s="396">
        <v>1</v>
      </c>
      <c r="F61" s="397">
        <v>0</v>
      </c>
      <c r="G61" s="379">
        <f t="shared" ref="G61" si="20">E61*F61</f>
        <v>0</v>
      </c>
      <c r="H61" s="379">
        <v>0</v>
      </c>
      <c r="I61" s="380">
        <f t="shared" ref="I61" si="21">E61*H61</f>
        <v>0</v>
      </c>
    </row>
    <row r="62" spans="1:9" s="2" customFormat="1" ht="12.75" customHeight="1">
      <c r="A62" s="354"/>
      <c r="B62" s="474"/>
      <c r="C62" s="475"/>
      <c r="D62" s="476"/>
      <c r="E62" s="153"/>
      <c r="F62" s="309"/>
      <c r="G62" s="306"/>
      <c r="H62" s="306"/>
      <c r="I62" s="308"/>
    </row>
    <row r="63" spans="1:9" s="2" customFormat="1" ht="12.75" customHeight="1">
      <c r="A63" s="395"/>
      <c r="B63" s="480" t="s">
        <v>228</v>
      </c>
      <c r="C63" s="481"/>
      <c r="D63" s="482"/>
      <c r="E63" s="396">
        <v>35</v>
      </c>
      <c r="F63" s="397">
        <v>0</v>
      </c>
      <c r="G63" s="379">
        <f t="shared" ref="G63" si="22">E63*F63</f>
        <v>0</v>
      </c>
      <c r="H63" s="379">
        <v>0</v>
      </c>
      <c r="I63" s="380">
        <f t="shared" ref="I63" si="23">E63*H63</f>
        <v>0</v>
      </c>
    </row>
    <row r="64" spans="1:9" s="2" customFormat="1" ht="12.75" customHeight="1">
      <c r="A64" s="354"/>
      <c r="B64" s="483" t="s">
        <v>229</v>
      </c>
      <c r="C64" s="484"/>
      <c r="D64" s="485"/>
      <c r="E64" s="153"/>
      <c r="F64" s="309"/>
      <c r="G64" s="306"/>
      <c r="H64" s="306"/>
      <c r="I64" s="308"/>
    </row>
    <row r="65" spans="1:9" s="2" customFormat="1" ht="12.75" customHeight="1">
      <c r="A65" s="395"/>
      <c r="B65" s="480" t="s">
        <v>230</v>
      </c>
      <c r="C65" s="481"/>
      <c r="D65" s="482"/>
      <c r="E65" s="396">
        <v>13</v>
      </c>
      <c r="F65" s="441">
        <v>0</v>
      </c>
      <c r="G65" s="379">
        <f t="shared" ref="G65" si="24">E65*F65</f>
        <v>0</v>
      </c>
      <c r="H65" s="379">
        <v>0</v>
      </c>
      <c r="I65" s="380">
        <f t="shared" ref="I65" si="25">E65*H65</f>
        <v>0</v>
      </c>
    </row>
    <row r="66" spans="1:9" s="2" customFormat="1" ht="12.75" customHeight="1">
      <c r="A66" s="353"/>
      <c r="B66" s="483" t="s">
        <v>231</v>
      </c>
      <c r="C66" s="484"/>
      <c r="D66" s="485"/>
      <c r="E66" s="259"/>
      <c r="F66" s="438"/>
      <c r="G66" s="306"/>
      <c r="H66" s="306"/>
      <c r="I66" s="308"/>
    </row>
    <row r="67" spans="1:9" s="2" customFormat="1" ht="12.75" customHeight="1">
      <c r="A67" s="590"/>
      <c r="B67" s="508" t="s">
        <v>232</v>
      </c>
      <c r="C67" s="509"/>
      <c r="D67" s="510"/>
      <c r="E67" s="375">
        <v>28</v>
      </c>
      <c r="F67" s="441">
        <v>0</v>
      </c>
      <c r="G67" s="379">
        <f t="shared" ref="G67" si="26">E67*F67</f>
        <v>0</v>
      </c>
      <c r="H67" s="379">
        <v>0</v>
      </c>
      <c r="I67" s="380">
        <f t="shared" ref="I67" si="27">E67*H67</f>
        <v>0</v>
      </c>
    </row>
    <row r="68" spans="1:9" s="2" customFormat="1" ht="12.75" customHeight="1">
      <c r="A68" s="252"/>
      <c r="B68" s="477" t="s">
        <v>233</v>
      </c>
      <c r="C68" s="478"/>
      <c r="D68" s="479"/>
      <c r="E68" s="337"/>
      <c r="F68" s="224"/>
      <c r="G68" s="306"/>
      <c r="H68" s="306"/>
      <c r="I68" s="308"/>
    </row>
    <row r="69" spans="1:9" s="2" customFormat="1" ht="12.75" customHeight="1">
      <c r="A69" s="398"/>
      <c r="B69" s="508" t="s">
        <v>234</v>
      </c>
      <c r="C69" s="509"/>
      <c r="D69" s="510"/>
      <c r="E69" s="375">
        <v>5</v>
      </c>
      <c r="F69" s="379">
        <v>0</v>
      </c>
      <c r="G69" s="379">
        <f t="shared" ref="G69" si="28">E69*F69</f>
        <v>0</v>
      </c>
      <c r="H69" s="379">
        <v>0</v>
      </c>
      <c r="I69" s="442">
        <f t="shared" ref="I69" si="29">E69*H69</f>
        <v>0</v>
      </c>
    </row>
    <row r="70" spans="1:9" s="2" customFormat="1" ht="12.75" customHeight="1">
      <c r="A70" s="338"/>
      <c r="B70" s="505" t="s">
        <v>235</v>
      </c>
      <c r="C70" s="506"/>
      <c r="D70" s="507"/>
      <c r="E70" s="346"/>
      <c r="F70" s="347"/>
      <c r="G70" s="347"/>
      <c r="H70" s="347"/>
      <c r="I70" s="348"/>
    </row>
    <row r="71" spans="1:9" s="2" customFormat="1" ht="12.75" customHeight="1">
      <c r="A71" s="590"/>
      <c r="B71" s="508" t="s">
        <v>236</v>
      </c>
      <c r="C71" s="509"/>
      <c r="D71" s="510"/>
      <c r="E71" s="375">
        <v>7</v>
      </c>
      <c r="F71" s="379">
        <v>0</v>
      </c>
      <c r="G71" s="379">
        <f t="shared" ref="G71" si="30">E71*F71</f>
        <v>0</v>
      </c>
      <c r="H71" s="379">
        <v>0</v>
      </c>
      <c r="I71" s="442">
        <f t="shared" ref="I71" si="31">E71*H71</f>
        <v>0</v>
      </c>
    </row>
    <row r="72" spans="1:9" s="2" customFormat="1" ht="12.75" customHeight="1">
      <c r="A72" s="252"/>
      <c r="B72" s="477" t="s">
        <v>237</v>
      </c>
      <c r="C72" s="478"/>
      <c r="D72" s="479"/>
      <c r="E72" s="337"/>
      <c r="F72" s="306"/>
      <c r="G72" s="306"/>
      <c r="H72" s="306"/>
      <c r="I72" s="307"/>
    </row>
    <row r="73" spans="1:9" s="2" customFormat="1" ht="12.75" customHeight="1">
      <c r="A73" s="395"/>
      <c r="B73" s="508" t="s">
        <v>238</v>
      </c>
      <c r="C73" s="509"/>
      <c r="D73" s="510"/>
      <c r="E73" s="375">
        <v>2</v>
      </c>
      <c r="F73" s="379">
        <v>0</v>
      </c>
      <c r="G73" s="379">
        <f t="shared" ref="G73" si="32">E73*F73</f>
        <v>0</v>
      </c>
      <c r="H73" s="379">
        <v>0</v>
      </c>
      <c r="I73" s="442">
        <f t="shared" ref="I73" si="33">E73*H73</f>
        <v>0</v>
      </c>
    </row>
    <row r="74" spans="1:9" s="2" customFormat="1" ht="12.75" customHeight="1">
      <c r="A74" s="354"/>
      <c r="B74" s="477" t="s">
        <v>239</v>
      </c>
      <c r="C74" s="478"/>
      <c r="D74" s="479"/>
      <c r="E74" s="337"/>
      <c r="F74" s="306"/>
      <c r="G74" s="306"/>
      <c r="H74" s="306"/>
      <c r="I74" s="307"/>
    </row>
    <row r="75" spans="1:9" s="2" customFormat="1" ht="12.75" customHeight="1">
      <c r="A75" s="395"/>
      <c r="B75" s="480" t="s">
        <v>240</v>
      </c>
      <c r="C75" s="481"/>
      <c r="D75" s="482"/>
      <c r="E75" s="396">
        <v>2</v>
      </c>
      <c r="F75" s="397"/>
      <c r="G75" s="379"/>
      <c r="H75" s="379">
        <v>0</v>
      </c>
      <c r="I75" s="380">
        <f t="shared" ref="I75" si="34">E75*H75</f>
        <v>0</v>
      </c>
    </row>
    <row r="76" spans="1:9" s="2" customFormat="1" ht="12.75" customHeight="1" thickBot="1">
      <c r="A76" s="354"/>
      <c r="B76" s="474"/>
      <c r="C76" s="475"/>
      <c r="D76" s="476"/>
      <c r="E76" s="153"/>
      <c r="F76" s="309"/>
      <c r="G76" s="306"/>
      <c r="H76" s="306"/>
      <c r="I76" s="308"/>
    </row>
    <row r="77" spans="1:9" s="2" customFormat="1" ht="12.75" customHeight="1">
      <c r="A77" s="163"/>
      <c r="B77" s="163" t="s">
        <v>208</v>
      </c>
      <c r="C77" s="164"/>
      <c r="D77" s="164"/>
      <c r="E77" s="165"/>
      <c r="F77" s="185"/>
      <c r="G77" s="186">
        <f>SUM(G47:G76)</f>
        <v>0</v>
      </c>
      <c r="H77" s="185"/>
      <c r="I77" s="187">
        <f>SUM(I47:I76)</f>
        <v>0</v>
      </c>
    </row>
    <row r="78" spans="1:9" s="2" customFormat="1" ht="12.75" customHeight="1">
      <c r="A78" s="168"/>
      <c r="B78" s="168" t="s">
        <v>83</v>
      </c>
      <c r="C78" s="169"/>
      <c r="D78" s="169"/>
      <c r="E78" s="170">
        <v>0.03</v>
      </c>
      <c r="F78" s="171"/>
      <c r="G78" s="150">
        <f>SUM(G77)*E78</f>
        <v>0</v>
      </c>
      <c r="H78" s="171"/>
      <c r="I78" s="172"/>
    </row>
    <row r="79" spans="1:9" s="2" customFormat="1" ht="12.75" customHeight="1">
      <c r="A79" s="168"/>
      <c r="B79" s="168"/>
      <c r="C79" s="169"/>
      <c r="D79" s="169"/>
      <c r="E79" s="170"/>
      <c r="F79" s="171"/>
      <c r="G79" s="150"/>
      <c r="H79" s="171"/>
      <c r="I79" s="172"/>
    </row>
    <row r="80" spans="1:9" s="2" customFormat="1" ht="12.75" customHeight="1" thickBot="1">
      <c r="A80" s="173"/>
      <c r="B80" s="174" t="s">
        <v>209</v>
      </c>
      <c r="C80" s="175"/>
      <c r="D80" s="175" t="s">
        <v>115</v>
      </c>
      <c r="E80" s="176"/>
      <c r="F80" s="177"/>
      <c r="G80" s="178">
        <f>SUM(G77:G79)</f>
        <v>0</v>
      </c>
      <c r="H80" s="179"/>
      <c r="I80" s="188">
        <f>SUM(I77:I79)</f>
        <v>0</v>
      </c>
    </row>
    <row r="81" spans="1:9" s="2" customFormat="1" ht="12.75" customHeight="1" thickBot="1">
      <c r="A81" s="180" t="str">
        <f>A45</f>
        <v>2) Kompletační prvky</v>
      </c>
      <c r="B81" s="181"/>
      <c r="C81" s="182"/>
      <c r="D81" s="183" t="s">
        <v>115</v>
      </c>
      <c r="E81" s="184"/>
      <c r="F81" s="177"/>
      <c r="G81" s="488">
        <f>G80+I80</f>
        <v>0</v>
      </c>
      <c r="H81" s="489"/>
      <c r="I81" s="490"/>
    </row>
    <row r="82" spans="1:9" s="2" customFormat="1" ht="12.75" customHeight="1">
      <c r="A82" s="143"/>
      <c r="B82" s="157"/>
      <c r="C82" s="158"/>
      <c r="D82" s="159"/>
      <c r="E82" s="160"/>
      <c r="F82" s="143"/>
      <c r="G82" s="146"/>
      <c r="H82" s="161"/>
      <c r="I82" s="146"/>
    </row>
    <row r="83" spans="1:9" s="2" customFormat="1" ht="12.75" customHeight="1" thickBot="1">
      <c r="A83" s="203" t="s">
        <v>241</v>
      </c>
      <c r="B83" s="207"/>
      <c r="C83" s="207"/>
      <c r="D83" s="226"/>
      <c r="E83" s="227"/>
      <c r="F83" s="192"/>
      <c r="G83" s="192"/>
      <c r="H83" s="192"/>
      <c r="I83" s="193"/>
    </row>
    <row r="84" spans="1:9" s="2" customFormat="1" ht="12.75" customHeight="1" thickBot="1">
      <c r="A84" s="212" t="s">
        <v>192</v>
      </c>
      <c r="B84" s="196" t="s">
        <v>193</v>
      </c>
      <c r="C84" s="197"/>
      <c r="D84" s="197"/>
      <c r="E84" s="208" t="s">
        <v>194</v>
      </c>
      <c r="F84" s="190" t="s">
        <v>195</v>
      </c>
      <c r="G84" s="190" t="s">
        <v>196</v>
      </c>
      <c r="H84" s="190" t="s">
        <v>197</v>
      </c>
      <c r="I84" s="191" t="s">
        <v>198</v>
      </c>
    </row>
    <row r="85" spans="1:9" s="2" customFormat="1" ht="12.75" customHeight="1">
      <c r="A85" s="350"/>
      <c r="B85" s="483" t="s">
        <v>242</v>
      </c>
      <c r="C85" s="484"/>
      <c r="D85" s="485"/>
      <c r="E85" s="346">
        <v>30</v>
      </c>
      <c r="F85" s="347">
        <v>0</v>
      </c>
      <c r="G85" s="347">
        <f t="shared" ref="G85:G87" si="35">E85*F85</f>
        <v>0</v>
      </c>
      <c r="H85" s="347">
        <v>0</v>
      </c>
      <c r="I85" s="348">
        <f t="shared" ref="I85:I87" si="36">E85*H85</f>
        <v>0</v>
      </c>
    </row>
    <row r="86" spans="1:9" s="2" customFormat="1" ht="12.75" customHeight="1">
      <c r="A86" s="349"/>
      <c r="B86" s="483" t="s">
        <v>243</v>
      </c>
      <c r="C86" s="484"/>
      <c r="D86" s="485"/>
      <c r="E86" s="346">
        <v>200</v>
      </c>
      <c r="F86" s="347">
        <v>0</v>
      </c>
      <c r="G86" s="347">
        <f t="shared" ref="G86" si="37">E86*F86</f>
        <v>0</v>
      </c>
      <c r="H86" s="347">
        <v>0</v>
      </c>
      <c r="I86" s="348">
        <f t="shared" ref="I86" si="38">E86*H86</f>
        <v>0</v>
      </c>
    </row>
    <row r="87" spans="1:9" s="2" customFormat="1" ht="12.75" customHeight="1">
      <c r="A87" s="349"/>
      <c r="B87" s="483" t="s">
        <v>244</v>
      </c>
      <c r="C87" s="484"/>
      <c r="D87" s="485"/>
      <c r="E87" s="346">
        <v>30</v>
      </c>
      <c r="F87" s="347">
        <v>0</v>
      </c>
      <c r="G87" s="347">
        <f t="shared" si="35"/>
        <v>0</v>
      </c>
      <c r="H87" s="347">
        <v>0</v>
      </c>
      <c r="I87" s="348">
        <f t="shared" si="36"/>
        <v>0</v>
      </c>
    </row>
    <row r="88" spans="1:9" s="2" customFormat="1" ht="12.75" customHeight="1">
      <c r="A88" s="350"/>
      <c r="B88" s="483" t="s">
        <v>245</v>
      </c>
      <c r="C88" s="484"/>
      <c r="D88" s="485"/>
      <c r="E88" s="346">
        <v>200</v>
      </c>
      <c r="F88" s="347">
        <v>0</v>
      </c>
      <c r="G88" s="347">
        <f t="shared" ref="G88:G90" si="39">E88*F88</f>
        <v>0</v>
      </c>
      <c r="H88" s="347">
        <v>0</v>
      </c>
      <c r="I88" s="348">
        <f t="shared" ref="I88:I90" si="40">E88*H88</f>
        <v>0</v>
      </c>
    </row>
    <row r="89" spans="1:9" s="2" customFormat="1" ht="12.75" customHeight="1">
      <c r="A89" s="349"/>
      <c r="B89" s="483" t="s">
        <v>246</v>
      </c>
      <c r="C89" s="484"/>
      <c r="D89" s="485"/>
      <c r="E89" s="346">
        <v>15</v>
      </c>
      <c r="F89" s="347">
        <v>0</v>
      </c>
      <c r="G89" s="347">
        <f t="shared" si="39"/>
        <v>0</v>
      </c>
      <c r="H89" s="347">
        <v>0</v>
      </c>
      <c r="I89" s="348">
        <f t="shared" si="40"/>
        <v>0</v>
      </c>
    </row>
    <row r="90" spans="1:9" s="2" customFormat="1" ht="12.75" customHeight="1">
      <c r="A90" s="349"/>
      <c r="B90" s="483" t="s">
        <v>247</v>
      </c>
      <c r="C90" s="484"/>
      <c r="D90" s="485"/>
      <c r="E90" s="346">
        <v>15</v>
      </c>
      <c r="F90" s="347">
        <v>0</v>
      </c>
      <c r="G90" s="347">
        <f t="shared" si="39"/>
        <v>0</v>
      </c>
      <c r="H90" s="347">
        <v>0</v>
      </c>
      <c r="I90" s="348">
        <f t="shared" si="40"/>
        <v>0</v>
      </c>
    </row>
    <row r="91" spans="1:9" s="2" customFormat="1" ht="12.75" customHeight="1">
      <c r="A91" s="349"/>
      <c r="B91" s="483" t="s">
        <v>248</v>
      </c>
      <c r="C91" s="484"/>
      <c r="D91" s="485"/>
      <c r="E91" s="346">
        <v>30</v>
      </c>
      <c r="F91" s="347">
        <v>0</v>
      </c>
      <c r="G91" s="347">
        <f t="shared" ref="G91:G93" si="41">E91*F91</f>
        <v>0</v>
      </c>
      <c r="H91" s="347">
        <v>0</v>
      </c>
      <c r="I91" s="348">
        <f t="shared" ref="I91:I93" si="42">E91*H91</f>
        <v>0</v>
      </c>
    </row>
    <row r="92" spans="1:9" s="2" customFormat="1" ht="12.75" customHeight="1">
      <c r="A92" s="351"/>
      <c r="B92" s="505" t="s">
        <v>249</v>
      </c>
      <c r="C92" s="506"/>
      <c r="D92" s="507"/>
      <c r="E92" s="346">
        <v>100</v>
      </c>
      <c r="F92" s="352">
        <v>0</v>
      </c>
      <c r="G92" s="347">
        <f t="shared" si="41"/>
        <v>0</v>
      </c>
      <c r="H92" s="352">
        <v>0</v>
      </c>
      <c r="I92" s="348">
        <f t="shared" si="42"/>
        <v>0</v>
      </c>
    </row>
    <row r="93" spans="1:9" s="2" customFormat="1" ht="12.75" customHeight="1">
      <c r="A93" s="349"/>
      <c r="B93" s="483" t="s">
        <v>250</v>
      </c>
      <c r="C93" s="486"/>
      <c r="D93" s="487"/>
      <c r="E93" s="346">
        <v>50</v>
      </c>
      <c r="F93" s="347">
        <v>0</v>
      </c>
      <c r="G93" s="347">
        <f t="shared" si="41"/>
        <v>0</v>
      </c>
      <c r="H93" s="347">
        <v>0</v>
      </c>
      <c r="I93" s="348">
        <f t="shared" si="42"/>
        <v>0</v>
      </c>
    </row>
    <row r="94" spans="1:9" s="2" customFormat="1" ht="12.75" customHeight="1">
      <c r="A94" s="349"/>
      <c r="B94" s="483" t="s">
        <v>251</v>
      </c>
      <c r="C94" s="486"/>
      <c r="D94" s="487"/>
      <c r="E94" s="346">
        <v>5</v>
      </c>
      <c r="F94" s="347">
        <v>0</v>
      </c>
      <c r="G94" s="347">
        <f t="shared" ref="G94" si="43">E94*F94</f>
        <v>0</v>
      </c>
      <c r="H94" s="347">
        <v>0</v>
      </c>
      <c r="I94" s="348">
        <f t="shared" ref="I94" si="44">E94*H94</f>
        <v>0</v>
      </c>
    </row>
    <row r="95" spans="1:9" s="2" customFormat="1" ht="12.75" customHeight="1">
      <c r="A95" s="349"/>
      <c r="B95" s="483" t="s">
        <v>252</v>
      </c>
      <c r="C95" s="486"/>
      <c r="D95" s="487"/>
      <c r="E95" s="346">
        <v>7</v>
      </c>
      <c r="F95" s="347">
        <v>0</v>
      </c>
      <c r="G95" s="347">
        <f t="shared" ref="G95" si="45">E95*F95</f>
        <v>0</v>
      </c>
      <c r="H95" s="347">
        <v>0</v>
      </c>
      <c r="I95" s="348">
        <f t="shared" ref="I95" si="46">E95*H95</f>
        <v>0</v>
      </c>
    </row>
    <row r="96" spans="1:9" s="2" customFormat="1" ht="12.75" customHeight="1">
      <c r="A96" s="349"/>
      <c r="B96" s="483" t="s">
        <v>253</v>
      </c>
      <c r="C96" s="486"/>
      <c r="D96" s="487"/>
      <c r="E96" s="346">
        <v>2</v>
      </c>
      <c r="F96" s="347">
        <v>0</v>
      </c>
      <c r="G96" s="347">
        <f t="shared" ref="G96" si="47">E96*F96</f>
        <v>0</v>
      </c>
      <c r="H96" s="347">
        <v>0</v>
      </c>
      <c r="I96" s="348">
        <f t="shared" ref="I96" si="48">E96*H96</f>
        <v>0</v>
      </c>
    </row>
    <row r="97" spans="1:9" s="2" customFormat="1" ht="12.75" customHeight="1">
      <c r="A97" s="349"/>
      <c r="B97" s="483" t="s">
        <v>254</v>
      </c>
      <c r="C97" s="486"/>
      <c r="D97" s="487"/>
      <c r="E97" s="346">
        <v>5</v>
      </c>
      <c r="F97" s="347">
        <v>0</v>
      </c>
      <c r="G97" s="347">
        <f t="shared" ref="G97" si="49">E97*F97</f>
        <v>0</v>
      </c>
      <c r="H97" s="347">
        <v>0</v>
      </c>
      <c r="I97" s="348">
        <f t="shared" ref="I97" si="50">E97*H97</f>
        <v>0</v>
      </c>
    </row>
    <row r="98" spans="1:9" s="2" customFormat="1" ht="12.75" customHeight="1">
      <c r="A98" s="349"/>
      <c r="B98" s="483" t="s">
        <v>255</v>
      </c>
      <c r="C98" s="486"/>
      <c r="D98" s="487"/>
      <c r="E98" s="346">
        <v>1</v>
      </c>
      <c r="F98" s="347">
        <v>0</v>
      </c>
      <c r="G98" s="347">
        <f t="shared" ref="G98:G99" si="51">E98*F98</f>
        <v>0</v>
      </c>
      <c r="H98" s="347">
        <v>0</v>
      </c>
      <c r="I98" s="348">
        <f t="shared" ref="I98:I99" si="52">E98*H98</f>
        <v>0</v>
      </c>
    </row>
    <row r="99" spans="1:9" s="2" customFormat="1" ht="12.75" customHeight="1">
      <c r="A99" s="349"/>
      <c r="B99" s="483" t="s">
        <v>256</v>
      </c>
      <c r="C99" s="486"/>
      <c r="D99" s="487"/>
      <c r="E99" s="346">
        <v>1</v>
      </c>
      <c r="F99" s="347">
        <v>0</v>
      </c>
      <c r="G99" s="347">
        <f t="shared" si="51"/>
        <v>0</v>
      </c>
      <c r="H99" s="347">
        <v>0</v>
      </c>
      <c r="I99" s="348">
        <f t="shared" si="52"/>
        <v>0</v>
      </c>
    </row>
    <row r="100" spans="1:9" s="2" customFormat="1" ht="12.75" customHeight="1">
      <c r="A100" s="349"/>
      <c r="B100" s="483" t="s">
        <v>257</v>
      </c>
      <c r="C100" s="486"/>
      <c r="D100" s="487"/>
      <c r="E100" s="346">
        <v>8</v>
      </c>
      <c r="F100" s="347">
        <v>0</v>
      </c>
      <c r="G100" s="347">
        <f t="shared" ref="G100:G104" si="53">E100*F100</f>
        <v>0</v>
      </c>
      <c r="H100" s="347">
        <v>0</v>
      </c>
      <c r="I100" s="348">
        <f t="shared" ref="I100:I104" si="54">E100*H100</f>
        <v>0</v>
      </c>
    </row>
    <row r="101" spans="1:9" s="2" customFormat="1" ht="12.75" customHeight="1">
      <c r="A101" s="349"/>
      <c r="B101" s="483" t="s">
        <v>258</v>
      </c>
      <c r="C101" s="486"/>
      <c r="D101" s="487"/>
      <c r="E101" s="346">
        <v>66</v>
      </c>
      <c r="F101" s="347">
        <v>0</v>
      </c>
      <c r="G101" s="347">
        <f t="shared" si="53"/>
        <v>0</v>
      </c>
      <c r="H101" s="347">
        <v>0</v>
      </c>
      <c r="I101" s="348">
        <f t="shared" si="54"/>
        <v>0</v>
      </c>
    </row>
    <row r="102" spans="1:9" s="2" customFormat="1" ht="12.75" customHeight="1">
      <c r="A102" s="349"/>
      <c r="B102" s="483" t="s">
        <v>259</v>
      </c>
      <c r="C102" s="486"/>
      <c r="D102" s="487"/>
      <c r="E102" s="346">
        <v>1</v>
      </c>
      <c r="F102" s="347">
        <v>0</v>
      </c>
      <c r="G102" s="347">
        <f t="shared" si="53"/>
        <v>0</v>
      </c>
      <c r="H102" s="347">
        <v>0</v>
      </c>
      <c r="I102" s="348">
        <f t="shared" si="54"/>
        <v>0</v>
      </c>
    </row>
    <row r="103" spans="1:9" s="2" customFormat="1" ht="12.75" customHeight="1">
      <c r="A103" s="349"/>
      <c r="B103" s="483" t="s">
        <v>260</v>
      </c>
      <c r="C103" s="486"/>
      <c r="D103" s="487"/>
      <c r="E103" s="346">
        <v>1</v>
      </c>
      <c r="F103" s="347">
        <v>0</v>
      </c>
      <c r="G103" s="347">
        <f t="shared" si="53"/>
        <v>0</v>
      </c>
      <c r="H103" s="347">
        <v>0</v>
      </c>
      <c r="I103" s="348">
        <f t="shared" si="54"/>
        <v>0</v>
      </c>
    </row>
    <row r="104" spans="1:9" s="2" customFormat="1" ht="12.75" customHeight="1" thickBot="1">
      <c r="A104" s="349"/>
      <c r="B104" s="483" t="s">
        <v>261</v>
      </c>
      <c r="C104" s="486"/>
      <c r="D104" s="487"/>
      <c r="E104" s="346">
        <v>60</v>
      </c>
      <c r="F104" s="347">
        <v>0</v>
      </c>
      <c r="G104" s="347">
        <f t="shared" si="53"/>
        <v>0</v>
      </c>
      <c r="H104" s="347">
        <v>0</v>
      </c>
      <c r="I104" s="348">
        <f t="shared" si="54"/>
        <v>0</v>
      </c>
    </row>
    <row r="105" spans="1:9" s="2" customFormat="1" ht="12.75" customHeight="1">
      <c r="A105" s="163"/>
      <c r="B105" s="163" t="s">
        <v>208</v>
      </c>
      <c r="C105" s="164"/>
      <c r="D105" s="164"/>
      <c r="E105" s="165"/>
      <c r="F105" s="185"/>
      <c r="G105" s="186">
        <f>SUM(G87:G104)</f>
        <v>0</v>
      </c>
      <c r="H105" s="185"/>
      <c r="I105" s="187">
        <f>SUM(I85:I104)</f>
        <v>0</v>
      </c>
    </row>
    <row r="106" spans="1:9" s="2" customFormat="1" ht="12.75" customHeight="1">
      <c r="A106" s="168"/>
      <c r="B106" s="168" t="s">
        <v>83</v>
      </c>
      <c r="C106" s="169"/>
      <c r="D106" s="169"/>
      <c r="E106" s="170">
        <v>0.03</v>
      </c>
      <c r="F106" s="171"/>
      <c r="G106" s="150">
        <f>SUM(G105)*E106</f>
        <v>0</v>
      </c>
      <c r="H106" s="171"/>
      <c r="I106" s="172"/>
    </row>
    <row r="107" spans="1:9" s="2" customFormat="1" ht="12.75" customHeight="1">
      <c r="A107" s="168"/>
      <c r="B107" s="168" t="s">
        <v>139</v>
      </c>
      <c r="C107" s="169"/>
      <c r="D107" s="169"/>
      <c r="E107" s="170">
        <v>0.05</v>
      </c>
      <c r="F107" s="171"/>
      <c r="G107" s="150">
        <f>SUM(G85:G92)*E107</f>
        <v>0</v>
      </c>
      <c r="H107" s="171"/>
      <c r="I107" s="172"/>
    </row>
    <row r="108" spans="1:9" s="2" customFormat="1" ht="12.75" customHeight="1" thickBot="1">
      <c r="A108" s="173"/>
      <c r="B108" s="174" t="s">
        <v>209</v>
      </c>
      <c r="C108" s="175"/>
      <c r="D108" s="175" t="s">
        <v>115</v>
      </c>
      <c r="E108" s="176"/>
      <c r="F108" s="177"/>
      <c r="G108" s="178">
        <f>SUM(G105:G107)</f>
        <v>0</v>
      </c>
      <c r="H108" s="179"/>
      <c r="I108" s="188">
        <f>SUM(I105:I107)</f>
        <v>0</v>
      </c>
    </row>
    <row r="109" spans="1:9" s="2" customFormat="1" ht="12.75" customHeight="1" thickBot="1">
      <c r="A109" s="180" t="str">
        <f>A83</f>
        <v>3) Kabely,vodiče, ostatní úložný materiál silnoproud</v>
      </c>
      <c r="B109" s="181"/>
      <c r="C109" s="182"/>
      <c r="D109" s="183" t="s">
        <v>115</v>
      </c>
      <c r="E109" s="184"/>
      <c r="F109" s="177"/>
      <c r="G109" s="488">
        <f>G108+I108</f>
        <v>0</v>
      </c>
      <c r="H109" s="489"/>
      <c r="I109" s="490"/>
    </row>
    <row r="110" spans="1:9" s="2" customFormat="1" ht="12.75" customHeight="1">
      <c r="A110" s="143"/>
      <c r="B110" s="157"/>
      <c r="C110" s="158"/>
      <c r="D110" s="159"/>
      <c r="E110" s="160"/>
      <c r="F110" s="143"/>
      <c r="G110" s="146"/>
      <c r="H110" s="161"/>
      <c r="I110" s="146"/>
    </row>
    <row r="111" spans="1:9" s="2" customFormat="1" ht="12.75" customHeight="1">
      <c r="A111" s="143"/>
      <c r="B111" s="157"/>
      <c r="C111" s="158"/>
      <c r="D111" s="159"/>
      <c r="E111" s="160"/>
      <c r="F111" s="143"/>
      <c r="G111" s="146"/>
      <c r="H111" s="161"/>
      <c r="I111" s="146"/>
    </row>
    <row r="112" spans="1:9" s="2" customFormat="1" ht="12.75" customHeight="1" thickBot="1">
      <c r="A112" s="203" t="s">
        <v>262</v>
      </c>
      <c r="B112" s="222"/>
      <c r="C112" s="215"/>
      <c r="D112" s="214"/>
      <c r="E112" s="223"/>
      <c r="F112" s="224"/>
      <c r="G112" s="224"/>
      <c r="H112" s="224"/>
      <c r="I112" s="193"/>
    </row>
    <row r="113" spans="1:9" s="2" customFormat="1" ht="12.75" customHeight="1" thickBot="1">
      <c r="A113" s="212" t="s">
        <v>192</v>
      </c>
      <c r="B113" s="196" t="s">
        <v>193</v>
      </c>
      <c r="C113" s="197"/>
      <c r="D113" s="197"/>
      <c r="E113" s="208" t="s">
        <v>194</v>
      </c>
      <c r="F113" s="190" t="s">
        <v>263</v>
      </c>
      <c r="G113" s="190" t="s">
        <v>196</v>
      </c>
      <c r="H113" s="190" t="s">
        <v>197</v>
      </c>
      <c r="I113" s="191" t="s">
        <v>198</v>
      </c>
    </row>
    <row r="114" spans="1:9" s="2" customFormat="1" ht="12.75" customHeight="1">
      <c r="A114" s="216"/>
      <c r="B114" s="210" t="s">
        <v>264</v>
      </c>
      <c r="C114" s="591"/>
      <c r="D114" s="213"/>
      <c r="E114" s="147">
        <v>1</v>
      </c>
      <c r="F114" s="148">
        <v>0</v>
      </c>
      <c r="G114" s="148">
        <f t="shared" ref="G114:G124" si="55">E114*F114</f>
        <v>0</v>
      </c>
      <c r="H114" s="148">
        <v>0</v>
      </c>
      <c r="I114" s="149">
        <f t="shared" ref="I114:I124" si="56">E114*H114</f>
        <v>0</v>
      </c>
    </row>
    <row r="115" spans="1:9" s="2" customFormat="1" ht="12.75" customHeight="1">
      <c r="A115" s="216"/>
      <c r="B115" s="592" t="s">
        <v>265</v>
      </c>
      <c r="C115" s="593"/>
      <c r="D115" s="593"/>
      <c r="E115" s="147">
        <v>1</v>
      </c>
      <c r="F115" s="148">
        <v>0</v>
      </c>
      <c r="G115" s="148">
        <f t="shared" si="55"/>
        <v>0</v>
      </c>
      <c r="H115" s="148">
        <v>0</v>
      </c>
      <c r="I115" s="149">
        <f t="shared" si="56"/>
        <v>0</v>
      </c>
    </row>
    <row r="116" spans="1:9" s="2" customFormat="1" ht="12.75" customHeight="1">
      <c r="A116" s="216"/>
      <c r="B116" s="592" t="s">
        <v>266</v>
      </c>
      <c r="C116" s="593"/>
      <c r="D116" s="593"/>
      <c r="E116" s="147">
        <v>1</v>
      </c>
      <c r="F116" s="148">
        <v>0</v>
      </c>
      <c r="G116" s="148">
        <f t="shared" si="55"/>
        <v>0</v>
      </c>
      <c r="H116" s="148">
        <v>0</v>
      </c>
      <c r="I116" s="149">
        <f t="shared" si="56"/>
        <v>0</v>
      </c>
    </row>
    <row r="117" spans="1:9" s="2" customFormat="1" ht="12.75" customHeight="1">
      <c r="A117" s="216"/>
      <c r="B117" s="210" t="s">
        <v>267</v>
      </c>
      <c r="C117" s="215"/>
      <c r="D117" s="215"/>
      <c r="E117" s="147">
        <v>3</v>
      </c>
      <c r="F117" s="148">
        <v>0</v>
      </c>
      <c r="G117" s="148">
        <f t="shared" si="55"/>
        <v>0</v>
      </c>
      <c r="H117" s="148">
        <v>0</v>
      </c>
      <c r="I117" s="149">
        <f t="shared" si="56"/>
        <v>0</v>
      </c>
    </row>
    <row r="118" spans="1:9" s="2" customFormat="1" ht="12.75" customHeight="1">
      <c r="A118" s="216"/>
      <c r="B118" s="210" t="s">
        <v>268</v>
      </c>
      <c r="C118" s="215"/>
      <c r="D118" s="215"/>
      <c r="E118" s="147">
        <v>3</v>
      </c>
      <c r="F118" s="148">
        <v>0</v>
      </c>
      <c r="G118" s="148">
        <f t="shared" si="55"/>
        <v>0</v>
      </c>
      <c r="H118" s="148">
        <v>0</v>
      </c>
      <c r="I118" s="149">
        <f t="shared" si="56"/>
        <v>0</v>
      </c>
    </row>
    <row r="119" spans="1:9" s="2" customFormat="1" ht="12.75" customHeight="1">
      <c r="A119" s="216"/>
      <c r="B119" s="592" t="s">
        <v>269</v>
      </c>
      <c r="C119" s="593"/>
      <c r="D119" s="214"/>
      <c r="E119" s="147">
        <v>15</v>
      </c>
      <c r="F119" s="148">
        <v>0</v>
      </c>
      <c r="G119" s="148">
        <f t="shared" si="55"/>
        <v>0</v>
      </c>
      <c r="H119" s="148">
        <v>0</v>
      </c>
      <c r="I119" s="149">
        <f t="shared" si="56"/>
        <v>0</v>
      </c>
    </row>
    <row r="120" spans="1:9" s="2" customFormat="1" ht="12.75" customHeight="1">
      <c r="A120" s="216"/>
      <c r="B120" s="592" t="s">
        <v>270</v>
      </c>
      <c r="C120" s="593"/>
      <c r="D120" s="214"/>
      <c r="E120" s="147">
        <v>2</v>
      </c>
      <c r="F120" s="148">
        <v>0</v>
      </c>
      <c r="G120" s="148">
        <f t="shared" ref="G120" si="57">E120*F120</f>
        <v>0</v>
      </c>
      <c r="H120" s="148">
        <v>0</v>
      </c>
      <c r="I120" s="149">
        <f t="shared" ref="I120" si="58">E120*H120</f>
        <v>0</v>
      </c>
    </row>
    <row r="121" spans="1:9" s="2" customFormat="1" ht="12.75" customHeight="1">
      <c r="A121" s="216"/>
      <c r="B121" s="592" t="s">
        <v>271</v>
      </c>
      <c r="C121" s="593"/>
      <c r="D121" s="214"/>
      <c r="E121" s="147">
        <v>4</v>
      </c>
      <c r="F121" s="148">
        <v>0</v>
      </c>
      <c r="G121" s="148">
        <f t="shared" si="55"/>
        <v>0</v>
      </c>
      <c r="H121" s="148">
        <v>0</v>
      </c>
      <c r="I121" s="149">
        <f t="shared" si="56"/>
        <v>0</v>
      </c>
    </row>
    <row r="122" spans="1:9" s="2" customFormat="1" ht="12.75" customHeight="1">
      <c r="A122" s="216"/>
      <c r="B122" s="592" t="s">
        <v>272</v>
      </c>
      <c r="C122" s="593"/>
      <c r="D122" s="214"/>
      <c r="E122" s="147">
        <v>1</v>
      </c>
      <c r="F122" s="148">
        <v>0</v>
      </c>
      <c r="G122" s="148">
        <f t="shared" si="55"/>
        <v>0</v>
      </c>
      <c r="H122" s="148">
        <v>0</v>
      </c>
      <c r="I122" s="149">
        <f t="shared" si="56"/>
        <v>0</v>
      </c>
    </row>
    <row r="123" spans="1:9" s="2" customFormat="1" ht="12.75" customHeight="1">
      <c r="A123" s="216"/>
      <c r="B123" s="592" t="s">
        <v>273</v>
      </c>
      <c r="C123" s="593"/>
      <c r="D123" s="214"/>
      <c r="E123" s="147">
        <v>25</v>
      </c>
      <c r="F123" s="148">
        <v>0</v>
      </c>
      <c r="G123" s="148">
        <f t="shared" si="55"/>
        <v>0</v>
      </c>
      <c r="H123" s="148">
        <v>0</v>
      </c>
      <c r="I123" s="149">
        <f t="shared" si="56"/>
        <v>0</v>
      </c>
    </row>
    <row r="124" spans="1:9" s="2" customFormat="1" ht="12.75" customHeight="1">
      <c r="A124" s="423"/>
      <c r="B124" s="592" t="s">
        <v>274</v>
      </c>
      <c r="C124" s="593"/>
      <c r="D124" s="594"/>
      <c r="E124" s="147">
        <v>1</v>
      </c>
      <c r="F124" s="148">
        <v>0</v>
      </c>
      <c r="G124" s="148">
        <f t="shared" si="55"/>
        <v>0</v>
      </c>
      <c r="H124" s="148">
        <v>0</v>
      </c>
      <c r="I124" s="149">
        <f t="shared" si="56"/>
        <v>0</v>
      </c>
    </row>
    <row r="125" spans="1:9" s="2" customFormat="1" ht="12.75" customHeight="1" thickBot="1">
      <c r="A125" s="423"/>
      <c r="B125" s="592"/>
      <c r="C125" s="593"/>
      <c r="D125" s="593"/>
      <c r="E125" s="147"/>
      <c r="F125" s="148"/>
      <c r="G125" s="148"/>
      <c r="H125" s="148"/>
      <c r="I125" s="149"/>
    </row>
    <row r="126" spans="1:9" s="2" customFormat="1" ht="12.75" customHeight="1">
      <c r="A126" s="163"/>
      <c r="B126" s="163" t="s">
        <v>208</v>
      </c>
      <c r="C126" s="164"/>
      <c r="D126" s="164"/>
      <c r="E126" s="165"/>
      <c r="F126" s="166"/>
      <c r="G126" s="166">
        <f>SUM(G114:G125)</f>
        <v>0</v>
      </c>
      <c r="H126" s="166"/>
      <c r="I126" s="167">
        <f>SUM(I114:I125)</f>
        <v>0</v>
      </c>
    </row>
    <row r="127" spans="1:9" s="2" customFormat="1" ht="12.75" customHeight="1">
      <c r="A127" s="168"/>
      <c r="B127" s="168" t="s">
        <v>83</v>
      </c>
      <c r="C127" s="169"/>
      <c r="D127" s="169"/>
      <c r="E127" s="170">
        <v>0.03</v>
      </c>
      <c r="F127" s="217"/>
      <c r="G127" s="148">
        <f>SUM(G126)*E127</f>
        <v>0</v>
      </c>
      <c r="H127" s="217"/>
      <c r="I127" s="172"/>
    </row>
    <row r="128" spans="1:9" s="2" customFormat="1" ht="12.75" customHeight="1">
      <c r="A128" s="168"/>
      <c r="B128" s="168"/>
      <c r="C128" s="169"/>
      <c r="D128" s="169"/>
      <c r="E128" s="170"/>
      <c r="F128" s="148"/>
      <c r="G128" s="148"/>
      <c r="H128" s="148"/>
      <c r="I128" s="172"/>
    </row>
    <row r="129" spans="1:9" s="2" customFormat="1" ht="12.75" customHeight="1" thickBot="1">
      <c r="A129" s="180"/>
      <c r="B129" s="256" t="str">
        <f>A112</f>
        <v>4) Rozvaděč RMS</v>
      </c>
      <c r="C129" s="257"/>
      <c r="D129" s="183" t="s">
        <v>275</v>
      </c>
      <c r="E129" s="184"/>
      <c r="F129" s="254"/>
      <c r="G129" s="178">
        <f>SUM(G126:G128)</f>
        <v>0</v>
      </c>
      <c r="H129" s="218"/>
      <c r="I129" s="188">
        <f>SUM(I126:I128)</f>
        <v>0</v>
      </c>
    </row>
    <row r="130" spans="1:9" s="2" customFormat="1" ht="12.75" customHeight="1" thickBot="1">
      <c r="A130" s="255"/>
      <c r="B130" s="256"/>
      <c r="C130" s="257"/>
      <c r="D130" s="183" t="s">
        <v>115</v>
      </c>
      <c r="E130" s="184"/>
      <c r="F130" s="254"/>
      <c r="G130" s="488">
        <f>G129+I129</f>
        <v>0</v>
      </c>
      <c r="H130" s="489"/>
      <c r="I130" s="490"/>
    </row>
    <row r="131" spans="1:9" s="2" customFormat="1" ht="12.75" customHeight="1">
      <c r="A131" s="143"/>
      <c r="B131" s="157"/>
      <c r="C131" s="158"/>
      <c r="D131" s="159"/>
      <c r="E131" s="160"/>
      <c r="F131" s="143"/>
      <c r="G131" s="146"/>
      <c r="H131" s="161"/>
      <c r="I131" s="146"/>
    </row>
    <row r="132" spans="1:9" s="2" customFormat="1" ht="12.75" customHeight="1" thickBot="1">
      <c r="A132" s="203" t="s">
        <v>276</v>
      </c>
      <c r="B132" s="204"/>
      <c r="C132" s="205"/>
      <c r="D132" s="205"/>
      <c r="E132" s="211"/>
      <c r="F132" s="192"/>
      <c r="G132" s="192"/>
      <c r="H132" s="192"/>
      <c r="I132" s="192"/>
    </row>
    <row r="133" spans="1:9" s="2" customFormat="1" ht="12.75" customHeight="1" thickBot="1">
      <c r="A133" s="212" t="s">
        <v>192</v>
      </c>
      <c r="B133" s="196" t="s">
        <v>193</v>
      </c>
      <c r="C133" s="197"/>
      <c r="D133" s="197"/>
      <c r="E133" s="208" t="s">
        <v>194</v>
      </c>
      <c r="F133" s="190" t="s">
        <v>195</v>
      </c>
      <c r="G133" s="190" t="s">
        <v>196</v>
      </c>
      <c r="H133" s="190" t="s">
        <v>197</v>
      </c>
      <c r="I133" s="191" t="s">
        <v>198</v>
      </c>
    </row>
    <row r="134" spans="1:9" s="2" customFormat="1" ht="12.75" customHeight="1">
      <c r="A134" s="427" t="s">
        <v>277</v>
      </c>
      <c r="B134" s="517" t="s">
        <v>278</v>
      </c>
      <c r="C134" s="518"/>
      <c r="D134" s="519"/>
      <c r="E134" s="235">
        <v>5</v>
      </c>
      <c r="F134" s="428"/>
      <c r="G134" s="428"/>
      <c r="H134" s="428">
        <v>0</v>
      </c>
      <c r="I134" s="187">
        <f t="shared" ref="I134:I136" si="59">E134*H134</f>
        <v>0</v>
      </c>
    </row>
    <row r="135" spans="1:9" s="2" customFormat="1" ht="12.75" customHeight="1">
      <c r="A135" s="426" t="s">
        <v>279</v>
      </c>
      <c r="B135" s="494" t="s">
        <v>278</v>
      </c>
      <c r="C135" s="495"/>
      <c r="D135" s="496"/>
      <c r="E135" s="147">
        <v>5</v>
      </c>
      <c r="F135" s="209"/>
      <c r="G135" s="209"/>
      <c r="H135" s="209">
        <v>0</v>
      </c>
      <c r="I135" s="151">
        <f t="shared" si="59"/>
        <v>0</v>
      </c>
    </row>
    <row r="136" spans="1:9" s="2" customFormat="1" ht="12.75" customHeight="1">
      <c r="A136" s="426"/>
      <c r="B136" s="424" t="s">
        <v>280</v>
      </c>
      <c r="C136" s="425"/>
      <c r="D136" s="425"/>
      <c r="E136" s="147">
        <v>9</v>
      </c>
      <c r="F136" s="209"/>
      <c r="G136" s="209"/>
      <c r="H136" s="209">
        <v>0</v>
      </c>
      <c r="I136" s="151">
        <f t="shared" si="59"/>
        <v>0</v>
      </c>
    </row>
    <row r="137" spans="1:9" s="2" customFormat="1" ht="12.75" customHeight="1">
      <c r="A137" s="426"/>
      <c r="B137" s="424" t="s">
        <v>281</v>
      </c>
      <c r="C137" s="425"/>
      <c r="D137" s="425"/>
      <c r="E137" s="147">
        <v>5</v>
      </c>
      <c r="F137" s="209"/>
      <c r="G137" s="209"/>
      <c r="H137" s="209">
        <v>0</v>
      </c>
      <c r="I137" s="151">
        <f t="shared" ref="I137" si="60">E137*H137</f>
        <v>0</v>
      </c>
    </row>
    <row r="138" spans="1:9" s="2" customFormat="1" ht="12.75" customHeight="1">
      <c r="A138" s="423"/>
      <c r="B138" s="424" t="s">
        <v>282</v>
      </c>
      <c r="C138" s="425"/>
      <c r="D138" s="425"/>
      <c r="E138" s="147">
        <v>45</v>
      </c>
      <c r="F138" s="209"/>
      <c r="G138" s="209"/>
      <c r="H138" s="209">
        <v>0</v>
      </c>
      <c r="I138" s="151">
        <f t="shared" ref="I138" si="61">E138*H138</f>
        <v>0</v>
      </c>
    </row>
    <row r="139" spans="1:9" s="2" customFormat="1" ht="12.75" customHeight="1">
      <c r="A139" s="423"/>
      <c r="B139" s="424" t="s">
        <v>283</v>
      </c>
      <c r="C139" s="425"/>
      <c r="D139" s="425"/>
      <c r="E139" s="147">
        <v>5</v>
      </c>
      <c r="F139" s="209"/>
      <c r="G139" s="209"/>
      <c r="H139" s="209">
        <v>0</v>
      </c>
      <c r="I139" s="151">
        <f t="shared" ref="I139" si="62">E139*H139</f>
        <v>0</v>
      </c>
    </row>
    <row r="140" spans="1:9" s="2" customFormat="1" ht="12.75" customHeight="1" thickBot="1">
      <c r="A140" s="429"/>
      <c r="B140" s="430" t="s">
        <v>284</v>
      </c>
      <c r="C140" s="431"/>
      <c r="D140" s="431"/>
      <c r="E140" s="162">
        <v>1</v>
      </c>
      <c r="F140" s="237"/>
      <c r="G140" s="237"/>
      <c r="H140" s="237">
        <v>0</v>
      </c>
      <c r="I140" s="225">
        <f t="shared" ref="I140" si="63">E140*H140</f>
        <v>0</v>
      </c>
    </row>
    <row r="141" spans="1:9" s="2" customFormat="1" ht="12.75" customHeight="1">
      <c r="A141" s="163"/>
      <c r="B141" s="163" t="s">
        <v>208</v>
      </c>
      <c r="C141" s="164"/>
      <c r="D141" s="164"/>
      <c r="E141" s="165"/>
      <c r="F141" s="200"/>
      <c r="G141" s="200"/>
      <c r="H141" s="200"/>
      <c r="I141" s="201">
        <f>SUM(I134:I140)</f>
        <v>0</v>
      </c>
    </row>
    <row r="142" spans="1:9" s="2" customFormat="1" ht="12.75" customHeight="1" thickBot="1">
      <c r="A142" s="180" t="str">
        <f>A132</f>
        <v>5) Ukončení vodičů v rozvaděčích</v>
      </c>
      <c r="B142" s="181"/>
      <c r="C142" s="182"/>
      <c r="D142" s="183" t="s">
        <v>115</v>
      </c>
      <c r="E142" s="228"/>
      <c r="F142" s="229"/>
      <c r="G142" s="514">
        <f>G141+I141</f>
        <v>0</v>
      </c>
      <c r="H142" s="515"/>
      <c r="I142" s="516"/>
    </row>
    <row r="143" spans="1:9" s="2" customFormat="1" ht="12.75" customHeight="1">
      <c r="A143" s="143"/>
      <c r="B143" s="157"/>
      <c r="C143" s="158"/>
      <c r="D143" s="159"/>
      <c r="E143" s="160"/>
      <c r="F143" s="143"/>
      <c r="G143" s="146"/>
      <c r="H143" s="161"/>
      <c r="I143" s="146"/>
    </row>
    <row r="144" spans="1:9" s="2" customFormat="1" ht="12.75" customHeight="1" thickBot="1">
      <c r="A144" s="203" t="s">
        <v>285</v>
      </c>
      <c r="B144" s="204"/>
      <c r="C144" s="205"/>
      <c r="D144" s="205"/>
      <c r="E144" s="206"/>
      <c r="F144" s="192"/>
      <c r="G144" s="192"/>
      <c r="H144" s="192"/>
      <c r="I144" s="192"/>
    </row>
    <row r="145" spans="1:9" s="2" customFormat="1" ht="12.75" customHeight="1" thickBot="1">
      <c r="A145" s="212" t="s">
        <v>192</v>
      </c>
      <c r="B145" s="196" t="s">
        <v>193</v>
      </c>
      <c r="C145" s="197"/>
      <c r="D145" s="197"/>
      <c r="E145" s="249" t="s">
        <v>194</v>
      </c>
      <c r="F145" s="250" t="s">
        <v>195</v>
      </c>
      <c r="G145" s="250" t="s">
        <v>196</v>
      </c>
      <c r="H145" s="250" t="s">
        <v>197</v>
      </c>
      <c r="I145" s="251" t="s">
        <v>198</v>
      </c>
    </row>
    <row r="146" spans="1:9" s="2" customFormat="1" ht="12.75" customHeight="1">
      <c r="A146" s="258"/>
      <c r="B146" s="335" t="s">
        <v>286</v>
      </c>
      <c r="C146" s="336"/>
      <c r="D146" s="369"/>
      <c r="E146" s="235">
        <v>1</v>
      </c>
      <c r="F146" s="236"/>
      <c r="G146" s="236"/>
      <c r="H146" s="236">
        <v>0</v>
      </c>
      <c r="I146" s="201">
        <f t="shared" ref="I146:I150" si="64">E146*H146</f>
        <v>0</v>
      </c>
    </row>
    <row r="147" spans="1:9" s="2" customFormat="1" ht="12.75" customHeight="1">
      <c r="A147" s="216"/>
      <c r="B147" s="210" t="s">
        <v>287</v>
      </c>
      <c r="C147" s="213"/>
      <c r="D147" s="329"/>
      <c r="E147" s="153">
        <v>1</v>
      </c>
      <c r="F147" s="209"/>
      <c r="G147" s="209"/>
      <c r="H147" s="209">
        <v>0</v>
      </c>
      <c r="I147" s="151">
        <f t="shared" si="64"/>
        <v>0</v>
      </c>
    </row>
    <row r="148" spans="1:9" s="2" customFormat="1" ht="12.75" customHeight="1">
      <c r="A148" s="371"/>
      <c r="B148" s="372" t="s">
        <v>288</v>
      </c>
      <c r="C148" s="373"/>
      <c r="D148" s="399"/>
      <c r="E148" s="396">
        <v>1</v>
      </c>
      <c r="F148" s="376"/>
      <c r="G148" s="376"/>
      <c r="H148" s="376">
        <v>0</v>
      </c>
      <c r="I148" s="377">
        <f t="shared" ref="I148" si="65">E148*H148</f>
        <v>0</v>
      </c>
    </row>
    <row r="149" spans="1:9" s="2" customFormat="1" ht="12.75" customHeight="1">
      <c r="A149" s="371"/>
      <c r="B149" s="372" t="s">
        <v>289</v>
      </c>
      <c r="C149" s="373"/>
      <c r="D149" s="399"/>
      <c r="E149" s="396">
        <v>70</v>
      </c>
      <c r="F149" s="376"/>
      <c r="G149" s="376"/>
      <c r="H149" s="376">
        <v>0</v>
      </c>
      <c r="I149" s="377">
        <f t="shared" si="64"/>
        <v>0</v>
      </c>
    </row>
    <row r="150" spans="1:9" s="2" customFormat="1" ht="12.75" customHeight="1" thickBot="1">
      <c r="A150" s="371"/>
      <c r="B150" s="372" t="s">
        <v>290</v>
      </c>
      <c r="C150" s="373"/>
      <c r="D150" s="399"/>
      <c r="E150" s="396">
        <v>1</v>
      </c>
      <c r="F150" s="376"/>
      <c r="G150" s="376"/>
      <c r="H150" s="376">
        <v>0</v>
      </c>
      <c r="I150" s="377">
        <f t="shared" si="64"/>
        <v>0</v>
      </c>
    </row>
    <row r="151" spans="1:9" s="2" customFormat="1" ht="12.75" customHeight="1" thickBot="1">
      <c r="A151" s="163"/>
      <c r="B151" s="163" t="s">
        <v>208</v>
      </c>
      <c r="C151" s="164"/>
      <c r="D151" s="164"/>
      <c r="E151" s="165"/>
      <c r="F151" s="186"/>
      <c r="G151" s="186"/>
      <c r="H151" s="186"/>
      <c r="I151" s="187">
        <f>SUM(I146:I150)</f>
        <v>0</v>
      </c>
    </row>
    <row r="152" spans="1:9" s="2" customFormat="1" ht="12.75" customHeight="1" thickBot="1">
      <c r="A152" s="180" t="str">
        <f>A144</f>
        <v>6) Zednické výpomoci ( drážky, průrazy, niky pro rozvaděče a krabice )</v>
      </c>
      <c r="B152" s="181"/>
      <c r="C152" s="182"/>
      <c r="D152" s="183"/>
      <c r="E152" s="228"/>
      <c r="F152" s="229"/>
      <c r="G152" s="488">
        <f>G151+I151</f>
        <v>0</v>
      </c>
      <c r="H152" s="489"/>
      <c r="I152" s="490"/>
    </row>
    <row r="153" spans="1:9" s="2" customFormat="1" ht="12.75" customHeight="1">
      <c r="A153" s="3"/>
      <c r="B153" s="3"/>
      <c r="C153" s="3"/>
      <c r="D153" s="6"/>
      <c r="E153" s="7"/>
      <c r="F153" s="7"/>
      <c r="G153" s="7"/>
      <c r="H153" s="14"/>
      <c r="I153" s="14"/>
    </row>
    <row r="154" spans="1:9" s="2" customFormat="1" ht="12.75" customHeight="1">
      <c r="A154" s="3"/>
      <c r="B154" s="3"/>
      <c r="C154" s="3"/>
      <c r="D154" s="6"/>
      <c r="E154" s="7"/>
      <c r="F154" s="7"/>
      <c r="G154" s="7"/>
      <c r="H154" s="14"/>
      <c r="I154" s="14"/>
    </row>
    <row r="155" spans="1:9" s="2" customFormat="1" ht="12.75" customHeight="1" thickBot="1">
      <c r="A155" s="203" t="s">
        <v>291</v>
      </c>
      <c r="B155" s="204"/>
      <c r="C155" s="205"/>
      <c r="D155" s="205"/>
      <c r="E155" s="206"/>
      <c r="F155" s="192"/>
      <c r="G155" s="192"/>
      <c r="H155" s="192"/>
      <c r="I155" s="192"/>
    </row>
    <row r="156" spans="1:9" s="2" customFormat="1" ht="12.75" customHeight="1" thickBot="1">
      <c r="A156" s="332" t="s">
        <v>192</v>
      </c>
      <c r="B156" s="333" t="s">
        <v>193</v>
      </c>
      <c r="C156" s="334"/>
      <c r="D156" s="334"/>
      <c r="E156" s="249" t="s">
        <v>194</v>
      </c>
      <c r="F156" s="250" t="s">
        <v>195</v>
      </c>
      <c r="G156" s="250" t="s">
        <v>196</v>
      </c>
      <c r="H156" s="250" t="s">
        <v>197</v>
      </c>
      <c r="I156" s="251" t="s">
        <v>198</v>
      </c>
    </row>
    <row r="157" spans="1:9" s="2" customFormat="1" ht="12.75" customHeight="1">
      <c r="A157" s="350"/>
      <c r="B157" s="483" t="s">
        <v>292</v>
      </c>
      <c r="C157" s="484"/>
      <c r="D157" s="485"/>
      <c r="E157" s="346">
        <v>1</v>
      </c>
      <c r="F157" s="347"/>
      <c r="G157" s="347"/>
      <c r="H157" s="347">
        <v>0</v>
      </c>
      <c r="I157" s="348">
        <f t="shared" ref="I157:I158" si="66">E157*H157</f>
        <v>0</v>
      </c>
    </row>
    <row r="158" spans="1:9" s="2" customFormat="1" ht="12.75" customHeight="1">
      <c r="A158" s="349"/>
      <c r="B158" s="483" t="s">
        <v>293</v>
      </c>
      <c r="C158" s="486"/>
      <c r="D158" s="487"/>
      <c r="E158" s="346">
        <v>1</v>
      </c>
      <c r="F158" s="347"/>
      <c r="G158" s="347"/>
      <c r="H158" s="347">
        <v>0</v>
      </c>
      <c r="I158" s="348">
        <f t="shared" si="66"/>
        <v>0</v>
      </c>
    </row>
    <row r="159" spans="1:9" s="2" customFormat="1" ht="12.75" customHeight="1">
      <c r="A159" s="350"/>
      <c r="B159" s="483" t="s">
        <v>294</v>
      </c>
      <c r="C159" s="484"/>
      <c r="D159" s="485"/>
      <c r="E159" s="346">
        <v>1</v>
      </c>
      <c r="F159" s="347"/>
      <c r="G159" s="347"/>
      <c r="H159" s="347">
        <v>0</v>
      </c>
      <c r="I159" s="348">
        <f t="shared" ref="I159" si="67">E159*H159</f>
        <v>0</v>
      </c>
    </row>
    <row r="160" spans="1:9" s="2" customFormat="1" ht="12.75" customHeight="1" thickBot="1">
      <c r="A160" s="350"/>
      <c r="B160" s="483" t="s">
        <v>295</v>
      </c>
      <c r="C160" s="484"/>
      <c r="D160" s="485"/>
      <c r="E160" s="346">
        <v>2</v>
      </c>
      <c r="F160" s="347">
        <v>0</v>
      </c>
      <c r="G160" s="347">
        <f t="shared" ref="G160" si="68">E160*F160</f>
        <v>0</v>
      </c>
      <c r="H160" s="347">
        <v>0</v>
      </c>
      <c r="I160" s="348">
        <f t="shared" ref="I160" si="69">E160*H160</f>
        <v>0</v>
      </c>
    </row>
    <row r="161" spans="1:9" s="2" customFormat="1" ht="12.75" customHeight="1">
      <c r="A161" s="163"/>
      <c r="B161" s="163" t="s">
        <v>208</v>
      </c>
      <c r="C161" s="164"/>
      <c r="D161" s="164"/>
      <c r="E161" s="165"/>
      <c r="F161" s="186"/>
      <c r="G161" s="200">
        <f>SUM(G157:G160)</f>
        <v>0</v>
      </c>
      <c r="H161" s="200"/>
      <c r="I161" s="201">
        <f>SUM(I157:I160)</f>
        <v>0</v>
      </c>
    </row>
    <row r="162" spans="1:9" s="2" customFormat="1" ht="12.75" customHeight="1" thickBot="1">
      <c r="A162" s="180" t="str">
        <f>A155</f>
        <v>7) Ostatní</v>
      </c>
      <c r="B162" s="181"/>
      <c r="C162" s="182"/>
      <c r="D162" s="183"/>
      <c r="E162" s="228"/>
      <c r="F162" s="229"/>
      <c r="G162" s="514">
        <f>G161+I161</f>
        <v>0</v>
      </c>
      <c r="H162" s="515"/>
      <c r="I162" s="516"/>
    </row>
    <row r="163" spans="1:9" s="2" customFormat="1" ht="12.75" customHeight="1">
      <c r="A163" s="3"/>
      <c r="B163" s="3"/>
      <c r="C163" s="3"/>
      <c r="D163" s="6"/>
      <c r="E163" s="7"/>
      <c r="F163" s="7"/>
      <c r="G163" s="7"/>
      <c r="H163" s="14"/>
      <c r="I163" s="14"/>
    </row>
    <row r="164" spans="1:9" s="2" customFormat="1" ht="12.75" customHeight="1">
      <c r="A164" s="1"/>
      <c r="B164" s="1"/>
      <c r="C164" s="1"/>
      <c r="D164" s="6"/>
      <c r="E164" s="1"/>
      <c r="F164" s="1"/>
      <c r="G164" s="1"/>
      <c r="H164" s="1"/>
      <c r="I164" s="1"/>
    </row>
    <row r="165" spans="1:9" s="2" customFormat="1" ht="12.75" customHeight="1">
      <c r="A165" s="1"/>
      <c r="B165" s="1"/>
      <c r="C165" s="1"/>
      <c r="D165" s="6"/>
      <c r="E165" s="1"/>
      <c r="F165" s="1"/>
      <c r="G165" s="1"/>
      <c r="H165" s="1"/>
      <c r="I165" s="1"/>
    </row>
    <row r="166" spans="1:9" s="2" customFormat="1" ht="12.75" customHeight="1">
      <c r="A166" s="1"/>
      <c r="B166" s="1"/>
      <c r="C166" s="1"/>
      <c r="D166" s="6"/>
      <c r="E166" s="1"/>
      <c r="F166" s="1"/>
      <c r="G166" s="1"/>
      <c r="H166" s="1"/>
      <c r="I166" s="1"/>
    </row>
    <row r="167" spans="1:9" s="2" customFormat="1" ht="12.75" customHeight="1">
      <c r="A167" s="1"/>
      <c r="B167" s="1"/>
      <c r="C167" s="1"/>
      <c r="D167" s="6"/>
      <c r="E167" s="1"/>
      <c r="F167" s="1"/>
      <c r="G167" s="1"/>
      <c r="H167" s="1"/>
      <c r="I167" s="1"/>
    </row>
    <row r="168" spans="1:9" s="2" customFormat="1" ht="12.75" customHeight="1">
      <c r="A168" s="1"/>
      <c r="B168" s="1"/>
      <c r="C168" s="1"/>
      <c r="D168" s="6"/>
      <c r="E168" s="1"/>
      <c r="F168" s="1"/>
      <c r="G168" s="1"/>
      <c r="H168" s="1"/>
      <c r="I168" s="1"/>
    </row>
    <row r="169" spans="1:9" s="2" customFormat="1" ht="12.75" customHeight="1">
      <c r="A169" s="1"/>
      <c r="B169" s="1"/>
      <c r="C169" s="1"/>
      <c r="D169" s="6"/>
      <c r="E169" s="1"/>
      <c r="F169" s="1"/>
      <c r="G169" s="1"/>
      <c r="H169" s="1"/>
      <c r="I169" s="1"/>
    </row>
    <row r="170" spans="1:9" s="2" customFormat="1" ht="12.75" customHeight="1">
      <c r="A170" s="370"/>
      <c r="B170" s="370"/>
      <c r="C170" s="1"/>
      <c r="D170" s="370"/>
      <c r="E170" s="1"/>
      <c r="F170" s="1"/>
      <c r="G170" s="1"/>
      <c r="H170" s="1"/>
      <c r="I170" s="1"/>
    </row>
    <row r="171" spans="1:9" s="2" customFormat="1" ht="12.75" customHeight="1">
      <c r="A171" s="1"/>
      <c r="B171" s="1"/>
      <c r="C171" s="1"/>
      <c r="D171" s="6"/>
      <c r="E171" s="1"/>
      <c r="F171" s="1"/>
      <c r="G171" s="1"/>
      <c r="H171" s="1"/>
      <c r="I171" s="1"/>
    </row>
    <row r="172" spans="1:9" s="2" customFormat="1" ht="12.75" customHeight="1">
      <c r="A172" s="1"/>
      <c r="B172" s="1"/>
      <c r="C172" s="1"/>
      <c r="D172" s="6"/>
      <c r="E172" s="1"/>
      <c r="F172" s="1"/>
      <c r="G172" s="1"/>
      <c r="H172" s="1"/>
      <c r="I172" s="1"/>
    </row>
    <row r="173" spans="1:9" s="2" customFormat="1" ht="12.75" customHeight="1">
      <c r="A173" s="1"/>
      <c r="B173" s="1"/>
      <c r="C173" s="1"/>
      <c r="D173" s="6"/>
      <c r="E173" s="1"/>
      <c r="F173" s="1"/>
      <c r="G173" s="1"/>
      <c r="H173" s="1"/>
      <c r="I173" s="1"/>
    </row>
    <row r="174" spans="1:9" s="2" customFormat="1" ht="12.75" customHeight="1">
      <c r="A174" s="1"/>
      <c r="B174" s="1"/>
      <c r="C174" s="1"/>
      <c r="D174" s="6"/>
      <c r="E174" s="1"/>
      <c r="F174" s="1"/>
      <c r="G174" s="1"/>
      <c r="H174" s="1"/>
      <c r="I174" s="1"/>
    </row>
    <row r="175" spans="1:9" s="2" customFormat="1" ht="12.75" customHeight="1">
      <c r="A175" s="1"/>
      <c r="B175" s="1"/>
      <c r="C175" s="1"/>
      <c r="D175" s="6"/>
      <c r="E175" s="1"/>
      <c r="F175" s="1"/>
      <c r="G175" s="1"/>
      <c r="H175" s="1"/>
      <c r="I175" s="1"/>
    </row>
    <row r="176" spans="1:9" s="2" customFormat="1" ht="12.75" customHeight="1">
      <c r="A176" s="1"/>
      <c r="B176" s="1"/>
      <c r="C176" s="1"/>
      <c r="D176" s="6"/>
      <c r="E176" s="1"/>
      <c r="F176" s="1"/>
      <c r="G176" s="1"/>
      <c r="H176" s="1"/>
      <c r="I176" s="1"/>
    </row>
    <row r="177" spans="1:9" s="2" customFormat="1" ht="12.75" customHeight="1">
      <c r="A177" s="1"/>
      <c r="B177" s="1"/>
      <c r="C177" s="1"/>
      <c r="D177" s="6"/>
      <c r="E177" s="1"/>
      <c r="F177" s="1"/>
      <c r="G177" s="1"/>
      <c r="H177" s="1"/>
      <c r="I177" s="1"/>
    </row>
    <row r="178" spans="1:9" s="2" customFormat="1" ht="12.75" customHeight="1">
      <c r="A178" s="1"/>
      <c r="B178" s="1"/>
      <c r="C178" s="1"/>
      <c r="D178" s="6"/>
      <c r="E178" s="1"/>
      <c r="F178" s="1"/>
      <c r="G178" s="1"/>
      <c r="H178" s="1"/>
      <c r="I178" s="1"/>
    </row>
    <row r="179" spans="1:9" s="2" customFormat="1" ht="12.75" customHeight="1">
      <c r="A179" s="1"/>
      <c r="B179" s="1"/>
      <c r="C179" s="1"/>
      <c r="D179" s="6"/>
      <c r="E179" s="1"/>
      <c r="F179" s="1"/>
      <c r="G179" s="1"/>
      <c r="H179" s="1"/>
      <c r="I179" s="1"/>
    </row>
    <row r="180" spans="1:9" s="2" customFormat="1" ht="12.75" customHeight="1">
      <c r="A180" s="1"/>
      <c r="B180" s="1"/>
      <c r="C180" s="1"/>
      <c r="D180" s="6"/>
      <c r="E180" s="1"/>
      <c r="F180" s="1"/>
      <c r="G180" s="1"/>
      <c r="H180" s="1"/>
      <c r="I180" s="1"/>
    </row>
    <row r="181" spans="1:9" s="2" customFormat="1" ht="12.75" customHeight="1">
      <c r="A181" s="1"/>
      <c r="B181" s="1"/>
      <c r="C181" s="1"/>
      <c r="D181" s="6"/>
      <c r="E181" s="1"/>
      <c r="F181" s="1"/>
      <c r="G181" s="1"/>
      <c r="H181" s="1"/>
      <c r="I181" s="1"/>
    </row>
    <row r="182" spans="1:9" s="2" customFormat="1" ht="12.75" customHeight="1">
      <c r="A182" s="1"/>
      <c r="B182" s="1"/>
      <c r="C182" s="1"/>
      <c r="D182" s="6"/>
      <c r="E182" s="1"/>
      <c r="F182" s="1"/>
      <c r="G182" s="1"/>
      <c r="H182" s="1"/>
      <c r="I182" s="1"/>
    </row>
    <row r="183" spans="1:9" s="2" customFormat="1" ht="12.75" customHeight="1">
      <c r="A183" s="1"/>
      <c r="B183" s="1"/>
      <c r="C183" s="1"/>
      <c r="D183" s="6"/>
      <c r="E183" s="1"/>
      <c r="F183" s="1"/>
      <c r="G183" s="1"/>
      <c r="H183" s="1"/>
      <c r="I183" s="1"/>
    </row>
    <row r="184" spans="1:9" s="2" customFormat="1" ht="12.75" customHeight="1">
      <c r="A184" s="1"/>
      <c r="B184" s="1"/>
      <c r="C184" s="1"/>
      <c r="D184" s="6"/>
      <c r="E184" s="1"/>
      <c r="F184" s="1"/>
      <c r="G184" s="1"/>
      <c r="H184" s="1"/>
      <c r="I184" s="1"/>
    </row>
    <row r="185" spans="1:9" s="2" customFormat="1" ht="12.75" customHeight="1">
      <c r="A185" s="3"/>
      <c r="B185" s="3"/>
      <c r="C185" s="3"/>
      <c r="D185" s="5"/>
      <c r="E185" s="7"/>
      <c r="F185" s="7"/>
      <c r="G185" s="7"/>
      <c r="H185" s="14"/>
      <c r="I185" s="14"/>
    </row>
    <row r="186" spans="1:9" s="2" customFormat="1" ht="12.75" customHeight="1">
      <c r="A186" s="3"/>
      <c r="B186" s="3"/>
      <c r="C186" s="3"/>
      <c r="D186" s="5"/>
      <c r="E186" s="7"/>
      <c r="F186" s="7"/>
      <c r="G186" s="7"/>
      <c r="H186" s="14"/>
      <c r="I186" s="14"/>
    </row>
    <row r="187" spans="1:9" s="2" customFormat="1" ht="12.75" customHeight="1">
      <c r="A187" s="3"/>
      <c r="B187" s="3"/>
      <c r="C187" s="3"/>
      <c r="D187" s="5"/>
      <c r="E187" s="7"/>
      <c r="F187" s="7"/>
      <c r="G187" s="7"/>
      <c r="H187" s="14"/>
      <c r="I187" s="14"/>
    </row>
    <row r="188" spans="1:9" s="2" customFormat="1" ht="12.75" customHeight="1">
      <c r="A188" s="3"/>
      <c r="B188" s="3"/>
      <c r="C188" s="3"/>
      <c r="D188" s="5"/>
      <c r="E188" s="7"/>
      <c r="F188" s="7"/>
      <c r="G188" s="7"/>
      <c r="H188" s="14"/>
      <c r="I188" s="14"/>
    </row>
    <row r="189" spans="1:9" s="2" customFormat="1" ht="12.75" customHeight="1">
      <c r="A189" s="3"/>
      <c r="B189" s="3"/>
      <c r="C189" s="3"/>
      <c r="D189" s="5"/>
      <c r="E189" s="7"/>
      <c r="F189" s="7"/>
      <c r="G189" s="7"/>
      <c r="H189" s="14"/>
      <c r="I189" s="14"/>
    </row>
    <row r="190" spans="1:9" s="2" customFormat="1" ht="12.75" customHeight="1">
      <c r="A190" s="3"/>
      <c r="B190" s="3"/>
      <c r="C190" s="3"/>
      <c r="D190" s="5"/>
      <c r="E190" s="7"/>
      <c r="F190" s="7"/>
      <c r="G190" s="7"/>
      <c r="H190" s="14"/>
      <c r="I190" s="14"/>
    </row>
    <row r="191" spans="1:9" s="2" customFormat="1" ht="12.75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s="2" customFormat="1" ht="12.75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s="2" customFormat="1" ht="12.75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s="2" customFormat="1" ht="12.75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s="2" customFormat="1" ht="12.75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s="2" customFormat="1" ht="12.75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s="2" customFormat="1" ht="12.75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s="2" customFormat="1" ht="12.75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s="2" customFormat="1" ht="12.75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s="2" customFormat="1" ht="12.75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s="2" customFormat="1" ht="12.75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s="2" customFormat="1" ht="12.75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s="2" customFormat="1" ht="12.75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s="2" customFormat="1" ht="12.75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s="2" customFormat="1" ht="12.75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s="2" customFormat="1" ht="12.75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s="2" customFormat="1" ht="12.75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s="2" customFormat="1" ht="12.75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s="2" customFormat="1" ht="12.75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s="2" customFormat="1" ht="12.75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s="2" customFormat="1" ht="12.75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s="2" customFormat="1" ht="12.75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s="2" customFormat="1" ht="12.75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s="2" customFormat="1" ht="12.75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s="2" customFormat="1" ht="12.75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s="2" customFormat="1" ht="12.75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s="2" customFormat="1" ht="12.75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s="2" customFormat="1" ht="12.75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s="2" customFormat="1" ht="12.75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s="2" customFormat="1" ht="12.75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s="2" customFormat="1" ht="12.75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s="2" customFormat="1" ht="12.75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s="2" customFormat="1" ht="12.75" customHeight="1">
      <c r="A223" s="3"/>
      <c r="B223" s="3"/>
      <c r="C223" s="3"/>
      <c r="D223" s="5"/>
      <c r="E223" s="7"/>
      <c r="F223" s="7"/>
      <c r="G223" s="7"/>
      <c r="H223" s="14"/>
      <c r="I223" s="14"/>
    </row>
    <row r="224" spans="1:9" s="2" customFormat="1" ht="12.75" customHeight="1">
      <c r="A224" s="3"/>
      <c r="B224" s="3"/>
      <c r="C224" s="3"/>
      <c r="D224" s="5"/>
      <c r="E224" s="7"/>
      <c r="F224" s="7"/>
      <c r="G224" s="7"/>
      <c r="H224" s="14"/>
      <c r="I224" s="14"/>
    </row>
    <row r="225" spans="1:9" s="2" customFormat="1" ht="12.75" customHeight="1">
      <c r="A225" s="3"/>
      <c r="B225" s="3"/>
      <c r="C225" s="3"/>
      <c r="D225" s="5"/>
      <c r="E225" s="7"/>
      <c r="F225" s="7"/>
      <c r="G225" s="7"/>
      <c r="H225" s="14"/>
      <c r="I225" s="14"/>
    </row>
    <row r="226" spans="1:9" s="2" customFormat="1" ht="12.75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s="2" customFormat="1" ht="12.75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s="2" customFormat="1" ht="12.75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s="2" customFormat="1" ht="12.75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s="2" customFormat="1" ht="12.75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s="2" customFormat="1" ht="12.75" customHeight="1">
      <c r="A231" s="3"/>
      <c r="B231" s="3"/>
      <c r="C231" s="3"/>
      <c r="D231" s="5"/>
      <c r="E231" s="7"/>
      <c r="F231" s="7"/>
      <c r="G231" s="7"/>
      <c r="H231" s="14"/>
      <c r="I231" s="14"/>
    </row>
    <row r="232" spans="1:9" s="2" customFormat="1" ht="12.75" customHeight="1">
      <c r="A232" s="3"/>
      <c r="B232" s="3"/>
      <c r="C232" s="3"/>
      <c r="D232" s="5"/>
      <c r="E232" s="7"/>
      <c r="F232" s="7"/>
      <c r="G232" s="7"/>
      <c r="H232" s="14"/>
      <c r="I232" s="14"/>
    </row>
    <row r="233" spans="1:9" s="2" customFormat="1" ht="12.75" customHeight="1">
      <c r="A233" s="3"/>
      <c r="B233" s="3"/>
      <c r="C233" s="3"/>
      <c r="D233" s="5"/>
      <c r="E233" s="7"/>
      <c r="F233" s="7"/>
      <c r="G233" s="7"/>
      <c r="H233" s="14"/>
      <c r="I233" s="14"/>
    </row>
    <row r="234" spans="1:9" s="2" customFormat="1" ht="12.75" customHeight="1">
      <c r="A234" s="3"/>
      <c r="B234" s="3"/>
      <c r="C234" s="3"/>
      <c r="D234" s="5"/>
      <c r="E234" s="7"/>
      <c r="F234" s="7"/>
      <c r="G234" s="7"/>
      <c r="H234" s="14"/>
      <c r="I234" s="14"/>
    </row>
    <row r="235" spans="1:9" s="2" customFormat="1" ht="12.75" customHeight="1">
      <c r="A235" s="3"/>
      <c r="B235" s="3"/>
      <c r="C235" s="3"/>
      <c r="D235" s="5"/>
      <c r="E235" s="7"/>
      <c r="F235" s="7"/>
      <c r="G235" s="7"/>
      <c r="H235" s="14"/>
      <c r="I235" s="14"/>
    </row>
    <row r="236" spans="1:9" s="2" customFormat="1" ht="12.75" customHeight="1">
      <c r="A236" s="3"/>
      <c r="B236" s="3"/>
      <c r="C236" s="3"/>
      <c r="D236" s="5"/>
      <c r="E236" s="7"/>
      <c r="F236" s="7"/>
      <c r="G236" s="7"/>
      <c r="H236" s="14"/>
      <c r="I236" s="14"/>
    </row>
    <row r="237" spans="1:9" s="2" customFormat="1" ht="12.75" customHeight="1">
      <c r="A237" s="3"/>
      <c r="B237" s="3"/>
      <c r="C237" s="3"/>
      <c r="D237" s="5"/>
      <c r="E237" s="7"/>
      <c r="F237" s="7"/>
      <c r="G237" s="7"/>
      <c r="H237" s="14"/>
      <c r="I237" s="14"/>
    </row>
    <row r="238" spans="1:9" s="2" customFormat="1" ht="12.75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s="2" customFormat="1" ht="12.75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s="2" customFormat="1" ht="12.75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s="2" customFormat="1" ht="12.75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s="2" customFormat="1" ht="12.75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s="2" customFormat="1" ht="12.75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s="2" customFormat="1" ht="12.75" customHeight="1">
      <c r="A244" s="3"/>
      <c r="B244" s="3"/>
      <c r="C244" s="3"/>
      <c r="D244" s="5"/>
      <c r="E244" s="7"/>
      <c r="F244" s="7"/>
      <c r="G244" s="7"/>
      <c r="H244" s="14"/>
      <c r="I244" s="14"/>
    </row>
    <row r="245" spans="1:9" s="2" customFormat="1" ht="12.75" customHeight="1">
      <c r="A245" s="3"/>
      <c r="B245" s="3"/>
      <c r="C245" s="3"/>
      <c r="D245" s="5"/>
      <c r="E245" s="7"/>
      <c r="F245" s="7"/>
      <c r="G245" s="7"/>
      <c r="H245" s="14"/>
      <c r="I245" s="14"/>
    </row>
    <row r="246" spans="1:9" s="2" customFormat="1" ht="12.75" customHeight="1">
      <c r="A246" s="3"/>
      <c r="B246" s="3"/>
      <c r="C246" s="3"/>
      <c r="D246" s="5"/>
      <c r="E246" s="7"/>
      <c r="F246" s="7"/>
      <c r="G246" s="7"/>
      <c r="H246" s="14"/>
      <c r="I246" s="14"/>
    </row>
    <row r="247" spans="1:9" s="2" customFormat="1" ht="12.75" customHeight="1">
      <c r="A247" s="3"/>
      <c r="B247" s="3"/>
      <c r="C247" s="3"/>
      <c r="D247" s="5"/>
      <c r="E247" s="7"/>
      <c r="F247" s="7"/>
      <c r="G247" s="7"/>
      <c r="H247" s="14"/>
      <c r="I247" s="14"/>
    </row>
    <row r="248" spans="1:9" s="2" customFormat="1" ht="12.75" customHeight="1">
      <c r="A248" s="3"/>
      <c r="B248" s="3"/>
      <c r="C248" s="3"/>
      <c r="D248" s="5"/>
      <c r="E248" s="7"/>
      <c r="F248" s="7"/>
      <c r="G248" s="7"/>
      <c r="H248" s="14"/>
      <c r="I248" s="14"/>
    </row>
    <row r="249" spans="1:9" s="2" customFormat="1" ht="12.75" customHeight="1">
      <c r="A249" s="3"/>
      <c r="B249" s="3"/>
      <c r="C249" s="3"/>
      <c r="D249" s="5"/>
      <c r="E249" s="7"/>
      <c r="F249" s="7"/>
      <c r="G249" s="7"/>
      <c r="H249" s="14"/>
      <c r="I249" s="14"/>
    </row>
    <row r="250" spans="1:9" s="2" customFormat="1" ht="12.75" customHeight="1">
      <c r="A250" s="3"/>
      <c r="B250" s="3"/>
      <c r="C250" s="3"/>
      <c r="D250" s="5"/>
      <c r="E250" s="7"/>
      <c r="F250" s="7"/>
      <c r="G250" s="7"/>
      <c r="H250" s="14"/>
      <c r="I250" s="14"/>
    </row>
    <row r="251" spans="1:9" s="2" customFormat="1" ht="12.75" customHeight="1">
      <c r="A251" s="3"/>
      <c r="B251" s="3"/>
      <c r="C251" s="3"/>
      <c r="D251" s="5"/>
      <c r="E251" s="7"/>
      <c r="F251" s="7"/>
      <c r="G251" s="7"/>
      <c r="H251" s="14"/>
      <c r="I251" s="14"/>
    </row>
    <row r="252" spans="1:9" s="2" customFormat="1" ht="12.75" customHeight="1">
      <c r="A252" s="3"/>
      <c r="B252" s="3"/>
      <c r="C252" s="3"/>
      <c r="D252" s="5"/>
      <c r="E252" s="7"/>
      <c r="F252" s="7"/>
      <c r="G252" s="7"/>
      <c r="H252" s="14"/>
      <c r="I252" s="14"/>
    </row>
    <row r="253" spans="1:9" s="2" customFormat="1" ht="12.75" customHeight="1">
      <c r="A253" s="3"/>
      <c r="B253" s="3"/>
      <c r="C253" s="3"/>
      <c r="D253" s="5"/>
      <c r="E253" s="7"/>
      <c r="F253" s="7"/>
      <c r="G253" s="7"/>
      <c r="H253" s="14"/>
      <c r="I253" s="14"/>
    </row>
    <row r="254" spans="1:9" s="2" customFormat="1" ht="12.75" customHeight="1">
      <c r="A254" s="3"/>
      <c r="B254" s="3"/>
      <c r="C254" s="3"/>
      <c r="D254" s="5"/>
      <c r="E254" s="7"/>
      <c r="F254" s="7"/>
      <c r="G254" s="7"/>
      <c r="H254" s="14"/>
      <c r="I254" s="14"/>
    </row>
    <row r="255" spans="1:9" s="2" customFormat="1" ht="12.75" customHeight="1">
      <c r="A255" s="3"/>
      <c r="B255" s="3"/>
      <c r="C255" s="3"/>
      <c r="D255" s="5"/>
      <c r="E255" s="7"/>
      <c r="F255" s="7"/>
      <c r="G255" s="7"/>
      <c r="H255" s="14"/>
      <c r="I255" s="14"/>
    </row>
    <row r="256" spans="1:9" s="2" customFormat="1" ht="12.75" customHeight="1">
      <c r="A256" s="3"/>
      <c r="B256" s="3"/>
      <c r="C256" s="3"/>
      <c r="D256" s="5"/>
      <c r="E256" s="7"/>
      <c r="F256" s="7"/>
      <c r="G256" s="7"/>
      <c r="H256" s="14"/>
      <c r="I256" s="14"/>
    </row>
    <row r="257" spans="1:9" s="2" customFormat="1" ht="12.75" customHeight="1">
      <c r="A257" s="3"/>
      <c r="B257" s="3"/>
      <c r="C257" s="3"/>
      <c r="D257" s="5"/>
      <c r="E257" s="7"/>
      <c r="F257" s="7"/>
      <c r="G257" s="7"/>
      <c r="H257" s="14"/>
      <c r="I257" s="14"/>
    </row>
    <row r="258" spans="1:9" s="2" customFormat="1" ht="12.75" customHeight="1">
      <c r="A258" s="3"/>
      <c r="B258" s="3"/>
      <c r="C258" s="3"/>
      <c r="D258" s="5"/>
      <c r="E258" s="7"/>
      <c r="F258" s="7"/>
      <c r="G258" s="7"/>
      <c r="H258" s="14"/>
      <c r="I258" s="14"/>
    </row>
    <row r="259" spans="1:9" s="2" customFormat="1" ht="12.75" customHeight="1">
      <c r="A259" s="3"/>
      <c r="B259" s="3"/>
      <c r="C259" s="3"/>
      <c r="D259" s="5"/>
      <c r="E259" s="7"/>
      <c r="F259" s="7"/>
      <c r="G259" s="7"/>
      <c r="H259" s="14"/>
      <c r="I259" s="14"/>
    </row>
    <row r="260" spans="1:9" s="2" customFormat="1" ht="12.75" customHeight="1">
      <c r="A260" s="3"/>
      <c r="B260" s="3"/>
      <c r="C260" s="3"/>
      <c r="D260" s="5"/>
      <c r="E260" s="7"/>
      <c r="F260" s="7"/>
      <c r="G260" s="7"/>
      <c r="H260" s="14"/>
      <c r="I260" s="14"/>
    </row>
    <row r="261" spans="1:9" s="2" customFormat="1" ht="12.75" customHeight="1">
      <c r="A261" s="3"/>
      <c r="B261" s="3"/>
      <c r="C261" s="3"/>
      <c r="D261" s="5"/>
      <c r="E261" s="7"/>
      <c r="F261" s="7"/>
      <c r="G261" s="7"/>
      <c r="H261" s="14"/>
      <c r="I261" s="14"/>
    </row>
    <row r="262" spans="1:9" s="2" customFormat="1" ht="12.75" customHeight="1">
      <c r="A262" s="3"/>
      <c r="B262" s="3"/>
      <c r="C262" s="3"/>
      <c r="D262" s="5"/>
      <c r="E262" s="7"/>
      <c r="F262" s="7"/>
      <c r="G262" s="7"/>
      <c r="H262" s="14"/>
      <c r="I262" s="14"/>
    </row>
    <row r="263" spans="1:9" s="2" customFormat="1" ht="12.75" customHeight="1">
      <c r="A263" s="3"/>
      <c r="B263" s="3"/>
      <c r="C263" s="3"/>
      <c r="D263" s="5"/>
      <c r="E263" s="7"/>
      <c r="F263" s="7"/>
      <c r="G263" s="7"/>
      <c r="H263" s="14"/>
      <c r="I263" s="14"/>
    </row>
    <row r="264" spans="1:9" s="2" customFormat="1" ht="12.75" customHeight="1">
      <c r="A264" s="3"/>
      <c r="B264" s="3"/>
      <c r="C264" s="3"/>
      <c r="D264" s="5"/>
      <c r="E264" s="7"/>
      <c r="F264" s="7"/>
      <c r="G264" s="7"/>
      <c r="H264" s="14"/>
      <c r="I264" s="14"/>
    </row>
    <row r="265" spans="1:9" s="2" customFormat="1" ht="12.75" customHeight="1">
      <c r="A265" s="1"/>
      <c r="B265" s="1"/>
      <c r="C265" s="1"/>
      <c r="D265" s="1"/>
      <c r="E265" s="1"/>
      <c r="F265" s="1"/>
      <c r="G265" s="1"/>
      <c r="H265" s="1"/>
      <c r="I265" s="1"/>
    </row>
    <row r="266" spans="1:9" s="2" customFormat="1" ht="12.75" customHeight="1">
      <c r="A266" s="1"/>
      <c r="B266" s="1"/>
      <c r="C266" s="1"/>
      <c r="D266" s="1"/>
      <c r="E266" s="1"/>
      <c r="F266" s="1"/>
      <c r="G266" s="1"/>
      <c r="H266" s="1"/>
      <c r="I266" s="1"/>
    </row>
    <row r="267" spans="1:9" s="2" customFormat="1" ht="12.75" customHeight="1">
      <c r="A267" s="1"/>
      <c r="B267" s="1"/>
      <c r="C267" s="1"/>
      <c r="D267" s="1"/>
      <c r="E267" s="1"/>
      <c r="F267" s="1"/>
      <c r="G267" s="1"/>
      <c r="H267" s="1"/>
      <c r="I267" s="1"/>
    </row>
    <row r="268" spans="1:9" s="2" customFormat="1" ht="12.75" customHeight="1">
      <c r="A268" s="1"/>
      <c r="B268" s="1"/>
      <c r="C268" s="1"/>
      <c r="D268" s="1"/>
      <c r="E268" s="1"/>
      <c r="F268" s="1"/>
      <c r="G268" s="1"/>
      <c r="H268" s="1"/>
      <c r="I268" s="1"/>
    </row>
    <row r="269" spans="1:9" s="2" customFormat="1" ht="12.75" customHeight="1">
      <c r="A269" s="1"/>
      <c r="B269" s="1"/>
      <c r="C269" s="1"/>
      <c r="D269" s="1"/>
      <c r="E269" s="1"/>
      <c r="F269" s="1"/>
      <c r="G269" s="1"/>
      <c r="H269" s="1"/>
      <c r="I269" s="1"/>
    </row>
    <row r="270" spans="1:9" s="2" customFormat="1" ht="12.75" customHeight="1">
      <c r="A270" s="1"/>
      <c r="B270" s="1"/>
      <c r="C270" s="1"/>
      <c r="D270" s="1"/>
      <c r="E270" s="1"/>
      <c r="F270" s="1"/>
      <c r="G270" s="1"/>
      <c r="H270" s="1"/>
      <c r="I270" s="1"/>
    </row>
    <row r="271" spans="1:9" s="2" customFormat="1" ht="12.75" customHeight="1">
      <c r="A271" s="1"/>
      <c r="B271" s="1"/>
      <c r="C271" s="1"/>
      <c r="D271" s="1"/>
      <c r="E271" s="1"/>
      <c r="F271" s="1"/>
      <c r="G271" s="1"/>
      <c r="H271" s="1"/>
      <c r="I271" s="1"/>
    </row>
    <row r="272" spans="1:9" s="2" customFormat="1" ht="12.75" customHeight="1">
      <c r="A272" s="1"/>
      <c r="B272" s="1"/>
      <c r="C272" s="1"/>
      <c r="D272" s="1"/>
      <c r="E272" s="1"/>
      <c r="F272" s="1"/>
      <c r="G272" s="1"/>
      <c r="H272" s="1"/>
      <c r="I272" s="1"/>
    </row>
    <row r="273" spans="1:9" s="2" customFormat="1" ht="12.75" customHeight="1">
      <c r="A273" s="1"/>
      <c r="B273" s="1"/>
      <c r="C273" s="1"/>
      <c r="D273" s="1"/>
      <c r="E273" s="1"/>
      <c r="F273" s="1"/>
      <c r="G273" s="1"/>
      <c r="H273" s="1"/>
      <c r="I273" s="1"/>
    </row>
    <row r="274" spans="1:9" s="2" customFormat="1" ht="12.75" customHeight="1">
      <c r="A274" s="1"/>
      <c r="B274" s="1"/>
      <c r="C274" s="1"/>
      <c r="D274" s="1"/>
      <c r="E274" s="1"/>
      <c r="F274" s="1"/>
      <c r="G274" s="1"/>
      <c r="H274" s="1"/>
      <c r="I274" s="1"/>
    </row>
    <row r="275" spans="1:9" s="2" customFormat="1" ht="12.75" customHeight="1">
      <c r="A275" s="1"/>
      <c r="B275" s="1"/>
      <c r="C275" s="1"/>
      <c r="D275" s="1"/>
      <c r="E275" s="1"/>
      <c r="F275" s="1"/>
      <c r="G275" s="1"/>
      <c r="H275" s="1"/>
      <c r="I275" s="1"/>
    </row>
    <row r="276" spans="1:9" s="2" customFormat="1" ht="12.75" customHeight="1">
      <c r="A276" s="1"/>
      <c r="B276" s="1"/>
      <c r="C276" s="1"/>
      <c r="D276" s="1"/>
      <c r="E276" s="1"/>
      <c r="F276" s="1"/>
      <c r="G276" s="1"/>
      <c r="H276" s="1"/>
      <c r="I276" s="1"/>
    </row>
    <row r="277" spans="1:9" s="2" customFormat="1" ht="12.75" customHeight="1">
      <c r="A277" s="1"/>
      <c r="B277" s="1"/>
      <c r="C277" s="1"/>
      <c r="D277" s="1"/>
      <c r="E277" s="1"/>
      <c r="F277" s="1"/>
      <c r="G277" s="1"/>
      <c r="H277" s="1"/>
      <c r="I277" s="1"/>
    </row>
    <row r="278" spans="1:9" s="2" customFormat="1" ht="12.75" customHeight="1">
      <c r="A278" s="1"/>
      <c r="B278" s="1"/>
      <c r="C278" s="1"/>
      <c r="D278" s="1"/>
      <c r="E278" s="1"/>
      <c r="F278" s="1"/>
      <c r="G278" s="1"/>
      <c r="H278" s="1"/>
      <c r="I278" s="1"/>
    </row>
    <row r="279" spans="1:9" s="2" customFormat="1" ht="12.75" customHeight="1">
      <c r="A279" s="1"/>
      <c r="B279" s="1"/>
      <c r="C279" s="1"/>
      <c r="D279" s="1"/>
      <c r="E279" s="1"/>
      <c r="F279" s="1"/>
      <c r="G279" s="1"/>
      <c r="H279" s="1"/>
      <c r="I279" s="1"/>
    </row>
    <row r="280" spans="1:9" s="2" customFormat="1" ht="12.75" customHeight="1">
      <c r="A280" s="1"/>
      <c r="B280" s="1"/>
      <c r="C280" s="1"/>
      <c r="D280" s="1"/>
      <c r="E280" s="1"/>
      <c r="F280" s="1"/>
      <c r="G280" s="1"/>
      <c r="H280" s="1"/>
      <c r="I280" s="1"/>
    </row>
    <row r="281" spans="1:9" s="2" customFormat="1" ht="12.75" customHeight="1">
      <c r="A281" s="1"/>
      <c r="B281" s="1"/>
      <c r="C281" s="1"/>
      <c r="D281" s="1"/>
      <c r="E281" s="1"/>
      <c r="F281" s="1"/>
      <c r="G281" s="1"/>
      <c r="H281" s="1"/>
      <c r="I281" s="1"/>
    </row>
    <row r="282" spans="1:9" s="2" customFormat="1" ht="12.75" customHeight="1">
      <c r="A282" s="1"/>
      <c r="B282" s="1"/>
      <c r="C282" s="1"/>
      <c r="D282" s="1"/>
      <c r="E282" s="1"/>
      <c r="F282" s="1"/>
      <c r="G282" s="1"/>
      <c r="H282" s="1"/>
      <c r="I282" s="1"/>
    </row>
    <row r="283" spans="1:9" s="2" customFormat="1" ht="12.75" customHeight="1">
      <c r="A283" s="1"/>
      <c r="B283" s="1"/>
      <c r="C283" s="1"/>
      <c r="D283" s="1"/>
      <c r="E283" s="1"/>
      <c r="F283" s="1"/>
      <c r="G283" s="1"/>
      <c r="H283" s="1"/>
      <c r="I283" s="1"/>
    </row>
    <row r="284" spans="1:9" s="2" customFormat="1" ht="12.75" customHeight="1">
      <c r="A284" s="3"/>
      <c r="B284" s="3"/>
      <c r="C284" s="3"/>
      <c r="D284" s="5"/>
      <c r="E284" s="7"/>
      <c r="F284" s="7"/>
      <c r="G284" s="7"/>
      <c r="H284" s="14"/>
      <c r="I284" s="14"/>
    </row>
    <row r="285" spans="1:9" s="2" customFormat="1" ht="12.75" customHeight="1">
      <c r="A285" s="3"/>
      <c r="B285" s="3"/>
      <c r="C285" s="3"/>
      <c r="D285" s="5"/>
      <c r="E285" s="7"/>
      <c r="F285" s="7"/>
      <c r="G285" s="7"/>
      <c r="H285" s="14"/>
      <c r="I285" s="14"/>
    </row>
    <row r="286" spans="1:9" s="2" customFormat="1" ht="12.75" customHeight="1">
      <c r="A286" s="3"/>
      <c r="B286" s="3"/>
      <c r="C286" s="3"/>
      <c r="D286" s="5"/>
      <c r="E286" s="7"/>
      <c r="F286" s="7"/>
      <c r="G286" s="7"/>
      <c r="H286" s="14"/>
      <c r="I286" s="14"/>
    </row>
    <row r="287" spans="1:9" s="2" customFormat="1" ht="12.75" customHeight="1">
      <c r="A287" s="3"/>
      <c r="B287" s="3"/>
      <c r="C287" s="3"/>
      <c r="D287" s="5"/>
      <c r="E287" s="7"/>
      <c r="F287" s="7"/>
      <c r="G287" s="7"/>
      <c r="H287" s="14"/>
      <c r="I287" s="14"/>
    </row>
    <row r="288" spans="1:9" s="2" customFormat="1" ht="12.75" customHeight="1">
      <c r="A288" s="3"/>
      <c r="B288" s="3"/>
      <c r="C288" s="3"/>
      <c r="D288" s="5"/>
      <c r="E288" s="7"/>
      <c r="F288" s="7"/>
      <c r="G288" s="7"/>
      <c r="H288" s="14"/>
      <c r="I288" s="14"/>
    </row>
    <row r="289" spans="1:9" s="2" customFormat="1" ht="12.75" customHeight="1">
      <c r="A289" s="3"/>
      <c r="B289" s="3"/>
      <c r="C289" s="3"/>
      <c r="D289" s="5"/>
      <c r="E289" s="7"/>
      <c r="F289" s="7"/>
      <c r="G289" s="7"/>
      <c r="H289" s="14"/>
      <c r="I289" s="14"/>
    </row>
    <row r="290" spans="1:9" s="2" customFormat="1" ht="12.75" customHeight="1">
      <c r="A290" s="3"/>
      <c r="B290" s="3"/>
      <c r="C290" s="3"/>
      <c r="D290" s="5"/>
      <c r="E290" s="7"/>
      <c r="F290" s="7"/>
      <c r="G290" s="7"/>
      <c r="H290" s="14"/>
      <c r="I290" s="14"/>
    </row>
    <row r="291" spans="1:9" s="2" customFormat="1" ht="12.75" customHeight="1">
      <c r="A291" s="3"/>
      <c r="B291" s="3"/>
      <c r="C291" s="3"/>
      <c r="D291" s="5"/>
      <c r="E291" s="7"/>
      <c r="F291" s="7"/>
      <c r="G291" s="7"/>
      <c r="H291" s="14"/>
      <c r="I291" s="14"/>
    </row>
    <row r="292" spans="1:9" s="2" customFormat="1" ht="12.75" customHeight="1">
      <c r="A292" s="3"/>
      <c r="B292" s="3"/>
      <c r="C292" s="3"/>
      <c r="D292" s="5"/>
      <c r="E292" s="7"/>
      <c r="F292" s="7"/>
      <c r="G292" s="7"/>
      <c r="H292" s="14"/>
      <c r="I292" s="14"/>
    </row>
    <row r="293" spans="1:9" s="2" customFormat="1" ht="12.75" customHeight="1">
      <c r="A293" s="3"/>
      <c r="B293" s="3"/>
      <c r="C293" s="3"/>
      <c r="D293" s="5"/>
      <c r="E293" s="7"/>
      <c r="F293" s="7"/>
      <c r="G293" s="7"/>
      <c r="H293" s="14"/>
      <c r="I293" s="14"/>
    </row>
    <row r="294" spans="1:9" s="2" customFormat="1" ht="12.75" customHeight="1">
      <c r="A294" s="3"/>
      <c r="B294" s="3"/>
      <c r="C294" s="3"/>
      <c r="D294" s="5"/>
      <c r="E294" s="7"/>
      <c r="F294" s="7"/>
      <c r="G294" s="7"/>
      <c r="H294" s="14"/>
      <c r="I294" s="14"/>
    </row>
    <row r="295" spans="1:9" s="2" customFormat="1" ht="12.75" customHeight="1">
      <c r="A295" s="3"/>
      <c r="B295" s="3"/>
      <c r="C295" s="3"/>
      <c r="D295" s="5"/>
      <c r="E295" s="7"/>
      <c r="F295" s="7"/>
      <c r="G295" s="7"/>
      <c r="H295" s="14"/>
      <c r="I295" s="14"/>
    </row>
    <row r="296" spans="1:9" s="2" customFormat="1" ht="12.75" customHeight="1">
      <c r="A296" s="3"/>
      <c r="B296" s="3"/>
      <c r="C296" s="3"/>
      <c r="D296" s="5"/>
      <c r="E296" s="7"/>
      <c r="F296" s="7"/>
      <c r="G296" s="7"/>
      <c r="H296" s="14"/>
      <c r="I296" s="14"/>
    </row>
    <row r="297" spans="1:9" s="2" customFormat="1" ht="12.75" customHeight="1">
      <c r="A297" s="3"/>
      <c r="B297" s="3"/>
      <c r="C297" s="3"/>
      <c r="D297" s="5"/>
      <c r="E297" s="7"/>
      <c r="F297" s="7"/>
      <c r="G297" s="7"/>
      <c r="H297" s="14"/>
      <c r="I297" s="14"/>
    </row>
    <row r="298" spans="1:9" s="2" customFormat="1" ht="12.75" customHeight="1">
      <c r="A298" s="3"/>
      <c r="B298" s="3"/>
      <c r="C298" s="3"/>
      <c r="D298" s="5"/>
      <c r="E298" s="7"/>
      <c r="F298" s="7"/>
      <c r="G298" s="7"/>
      <c r="H298" s="14"/>
      <c r="I298" s="14"/>
    </row>
    <row r="299" spans="1:9" s="2" customFormat="1" ht="12.75" customHeight="1">
      <c r="A299" s="3"/>
      <c r="B299" s="3"/>
      <c r="C299" s="3"/>
      <c r="D299" s="5"/>
      <c r="E299" s="7"/>
      <c r="F299" s="7"/>
      <c r="G299" s="7"/>
      <c r="H299" s="14"/>
      <c r="I299" s="14"/>
    </row>
    <row r="300" spans="1:9" s="2" customFormat="1" ht="12.75" customHeight="1">
      <c r="A300" s="3"/>
      <c r="B300" s="3"/>
      <c r="C300" s="3"/>
      <c r="D300" s="5"/>
      <c r="E300" s="7"/>
      <c r="F300" s="7"/>
      <c r="G300" s="7"/>
      <c r="H300" s="14"/>
      <c r="I300" s="14"/>
    </row>
    <row r="301" spans="1:9" s="2" customFormat="1" ht="12.75" customHeight="1">
      <c r="A301" s="3"/>
      <c r="B301" s="3"/>
      <c r="C301" s="3"/>
      <c r="D301" s="5"/>
      <c r="E301" s="7"/>
      <c r="F301" s="7"/>
      <c r="G301" s="7"/>
      <c r="H301" s="14"/>
      <c r="I301" s="14"/>
    </row>
    <row r="302" spans="1:9" s="2" customFormat="1" ht="12.75" customHeight="1">
      <c r="A302" s="3"/>
      <c r="B302" s="3"/>
      <c r="C302" s="3"/>
      <c r="D302" s="5"/>
      <c r="E302" s="7"/>
      <c r="F302" s="7"/>
      <c r="G302" s="7"/>
      <c r="H302" s="14"/>
      <c r="I302" s="14"/>
    </row>
    <row r="303" spans="1:9" s="2" customFormat="1" ht="12.75" customHeight="1">
      <c r="A303" s="3"/>
      <c r="B303" s="3"/>
      <c r="C303" s="3"/>
      <c r="D303" s="5"/>
      <c r="E303" s="7"/>
      <c r="F303" s="7"/>
      <c r="G303" s="7"/>
      <c r="H303" s="14"/>
      <c r="I303" s="14"/>
    </row>
    <row r="304" spans="1:9" s="2" customFormat="1" ht="12.75" customHeight="1">
      <c r="A304" s="3"/>
      <c r="B304" s="3"/>
      <c r="C304" s="3"/>
      <c r="D304" s="5"/>
      <c r="E304" s="7"/>
      <c r="F304" s="7"/>
      <c r="G304" s="7"/>
      <c r="H304" s="14"/>
      <c r="I304" s="14"/>
    </row>
    <row r="305" spans="1:9" s="2" customFormat="1" ht="12.75" customHeight="1">
      <c r="A305" s="3"/>
      <c r="B305" s="3"/>
      <c r="C305" s="3"/>
      <c r="D305" s="5"/>
      <c r="E305" s="7"/>
      <c r="F305" s="7"/>
      <c r="G305" s="7"/>
      <c r="H305" s="14"/>
      <c r="I305" s="14"/>
    </row>
    <row r="306" spans="1:9" s="2" customFormat="1" ht="12.75" customHeight="1">
      <c r="A306" s="3"/>
      <c r="B306" s="3"/>
      <c r="C306" s="3"/>
      <c r="D306" s="5"/>
      <c r="E306" s="7"/>
      <c r="F306" s="7"/>
      <c r="G306" s="7"/>
      <c r="H306" s="14"/>
      <c r="I306" s="14"/>
    </row>
    <row r="307" spans="1:9" s="2" customFormat="1" ht="12.75" customHeight="1">
      <c r="A307" s="3"/>
      <c r="B307" s="3"/>
      <c r="C307" s="3"/>
      <c r="D307" s="5"/>
      <c r="E307" s="7"/>
      <c r="F307" s="7"/>
      <c r="G307" s="7"/>
      <c r="H307" s="14"/>
      <c r="I307" s="14"/>
    </row>
    <row r="308" spans="1:9" s="2" customFormat="1" ht="13.5" customHeight="1">
      <c r="A308" s="3"/>
      <c r="B308" s="3"/>
      <c r="C308" s="3"/>
      <c r="D308" s="5"/>
      <c r="E308" s="7"/>
      <c r="F308" s="7"/>
      <c r="G308" s="7"/>
      <c r="H308" s="14"/>
      <c r="I308" s="14"/>
    </row>
    <row r="309" spans="1:9" s="2" customFormat="1" ht="13.5" customHeight="1">
      <c r="A309" s="3"/>
      <c r="B309" s="3"/>
      <c r="C309" s="3"/>
      <c r="D309" s="5"/>
      <c r="E309" s="7"/>
      <c r="F309" s="7"/>
      <c r="G309" s="7"/>
      <c r="H309" s="14"/>
      <c r="I309" s="14"/>
    </row>
    <row r="310" spans="1:9" s="2" customFormat="1" ht="13.5" customHeight="1">
      <c r="A310" s="3"/>
      <c r="B310" s="3"/>
      <c r="C310" s="3"/>
      <c r="D310" s="5"/>
      <c r="E310" s="7"/>
      <c r="F310" s="7"/>
      <c r="G310" s="7"/>
      <c r="H310" s="14"/>
      <c r="I310" s="14"/>
    </row>
    <row r="311" spans="1:9" s="2" customFormat="1" ht="13.5" customHeight="1">
      <c r="A311" s="1"/>
      <c r="B311" s="1"/>
      <c r="C311" s="1"/>
      <c r="D311" s="1"/>
      <c r="E311" s="1"/>
      <c r="F311" s="1"/>
      <c r="G311" s="1"/>
      <c r="H311" s="1"/>
      <c r="I311" s="1"/>
    </row>
    <row r="312" spans="1:9" s="2" customFormat="1" ht="13.5" customHeight="1">
      <c r="A312" s="3"/>
      <c r="B312" s="3"/>
      <c r="C312" s="3"/>
      <c r="D312" s="5"/>
      <c r="E312" s="7"/>
      <c r="F312" s="7"/>
      <c r="G312" s="7"/>
      <c r="H312" s="14"/>
      <c r="I312" s="14"/>
    </row>
    <row r="313" spans="1:9" s="2" customFormat="1" ht="13.5" customHeight="1">
      <c r="A313" s="3"/>
      <c r="B313" s="3"/>
      <c r="C313" s="3"/>
      <c r="D313" s="5"/>
      <c r="E313" s="7"/>
      <c r="F313" s="7"/>
      <c r="G313" s="7"/>
      <c r="H313" s="14"/>
      <c r="I313" s="14"/>
    </row>
    <row r="314" spans="1:9" s="2" customFormat="1" ht="13.5" customHeight="1">
      <c r="A314" s="3"/>
      <c r="B314" s="3"/>
      <c r="C314" s="3"/>
      <c r="D314" s="5"/>
      <c r="E314" s="7"/>
      <c r="F314" s="7"/>
      <c r="G314" s="7"/>
      <c r="H314" s="14"/>
      <c r="I314" s="14"/>
    </row>
    <row r="315" spans="1:9" s="2" customFormat="1" ht="13.5" customHeight="1">
      <c r="A315" s="3"/>
      <c r="B315" s="3"/>
      <c r="C315" s="3"/>
      <c r="D315" s="5"/>
      <c r="E315" s="7"/>
      <c r="F315" s="7"/>
      <c r="G315" s="7"/>
      <c r="H315" s="14"/>
      <c r="I315" s="14"/>
    </row>
    <row r="316" spans="1:9" s="2" customFormat="1" ht="10.5" customHeight="1">
      <c r="A316" s="3"/>
      <c r="B316" s="3"/>
      <c r="C316" s="3"/>
      <c r="D316" s="5"/>
      <c r="E316" s="7"/>
      <c r="F316" s="7"/>
      <c r="G316" s="7"/>
      <c r="H316" s="14"/>
      <c r="I316" s="14"/>
    </row>
    <row r="317" spans="1:9" s="2" customFormat="1" ht="13.5" customHeight="1">
      <c r="A317" s="3"/>
      <c r="B317" s="3"/>
      <c r="C317" s="3"/>
      <c r="D317" s="5"/>
      <c r="E317" s="7"/>
      <c r="F317" s="7"/>
      <c r="G317" s="7"/>
      <c r="H317" s="14"/>
      <c r="I317" s="14"/>
    </row>
    <row r="318" spans="1:9" s="2" customFormat="1" ht="13.5" customHeight="1">
      <c r="A318" s="3"/>
      <c r="B318" s="3"/>
      <c r="C318" s="3"/>
      <c r="D318" s="5"/>
      <c r="E318" s="7"/>
      <c r="F318" s="7"/>
      <c r="G318" s="7"/>
      <c r="H318" s="14"/>
      <c r="I318" s="14"/>
    </row>
    <row r="319" spans="1:9" s="2" customFormat="1" ht="13.5" customHeight="1">
      <c r="A319" s="3"/>
      <c r="B319" s="3"/>
      <c r="C319" s="3"/>
      <c r="D319" s="5"/>
      <c r="E319" s="7"/>
      <c r="F319" s="7"/>
      <c r="G319" s="7"/>
      <c r="H319" s="14"/>
      <c r="I319" s="14"/>
    </row>
    <row r="320" spans="1:9" s="2" customFormat="1" ht="13.5" customHeight="1">
      <c r="A320" s="3"/>
      <c r="B320" s="3"/>
      <c r="C320" s="3"/>
      <c r="D320" s="5"/>
      <c r="E320" s="7"/>
      <c r="F320" s="7"/>
      <c r="G320" s="7"/>
      <c r="H320" s="14"/>
      <c r="I320" s="14"/>
    </row>
    <row r="321" spans="1:9" s="2" customFormat="1" ht="12.75" customHeight="1">
      <c r="A321" s="3"/>
      <c r="B321" s="3"/>
      <c r="C321" s="3"/>
      <c r="D321" s="5"/>
      <c r="E321" s="7"/>
      <c r="F321" s="7"/>
      <c r="G321" s="7"/>
      <c r="H321" s="14"/>
      <c r="I321" s="14"/>
    </row>
    <row r="322" spans="1:9" s="2" customFormat="1" ht="12.75" customHeight="1">
      <c r="A322" s="3"/>
      <c r="B322" s="3"/>
      <c r="C322" s="3"/>
      <c r="D322" s="5"/>
      <c r="E322" s="7"/>
      <c r="F322" s="7"/>
      <c r="G322" s="7"/>
      <c r="H322" s="14"/>
      <c r="I322" s="14"/>
    </row>
    <row r="323" spans="1:9" s="2" customFormat="1" ht="12.75" customHeight="1">
      <c r="A323" s="1"/>
      <c r="B323" s="1"/>
      <c r="C323" s="1"/>
      <c r="D323" s="1"/>
      <c r="E323" s="1"/>
      <c r="F323" s="1"/>
      <c r="G323" s="1"/>
      <c r="H323" s="1"/>
      <c r="I323" s="1"/>
    </row>
    <row r="324" spans="1:9" s="2" customFormat="1" ht="12.75" customHeight="1">
      <c r="A324" s="3"/>
      <c r="B324" s="3"/>
      <c r="C324" s="3"/>
      <c r="D324" s="5"/>
      <c r="E324" s="7"/>
      <c r="F324" s="7"/>
      <c r="G324" s="7"/>
      <c r="H324" s="14"/>
      <c r="I324" s="14"/>
    </row>
    <row r="325" spans="1:9" s="2" customFormat="1" ht="12.75" customHeight="1">
      <c r="A325" s="3"/>
      <c r="B325" s="3"/>
      <c r="C325" s="3"/>
      <c r="D325" s="5"/>
      <c r="E325" s="7"/>
      <c r="F325" s="7"/>
      <c r="G325" s="7"/>
      <c r="H325" s="14"/>
      <c r="I325" s="14"/>
    </row>
    <row r="326" spans="1:9" s="2" customFormat="1" ht="12.75" customHeight="1">
      <c r="A326" s="3"/>
      <c r="B326" s="3"/>
      <c r="C326" s="3"/>
      <c r="D326" s="5"/>
      <c r="E326" s="7"/>
      <c r="F326" s="7"/>
      <c r="G326" s="7"/>
      <c r="H326" s="14"/>
      <c r="I326" s="14"/>
    </row>
    <row r="327" spans="1:9" s="2" customFormat="1" ht="12.75" customHeight="1">
      <c r="A327" s="3"/>
      <c r="B327" s="3"/>
      <c r="C327" s="3"/>
      <c r="D327" s="5"/>
      <c r="E327" s="7"/>
      <c r="F327" s="7"/>
      <c r="G327" s="7"/>
      <c r="H327" s="14"/>
      <c r="I327" s="14"/>
    </row>
    <row r="328" spans="1:9" s="2" customFormat="1" ht="12.75" customHeight="1">
      <c r="A328" s="1"/>
      <c r="B328" s="1"/>
      <c r="C328" s="1"/>
      <c r="D328" s="1"/>
      <c r="E328" s="1"/>
      <c r="F328" s="1"/>
      <c r="G328" s="1"/>
      <c r="H328" s="1"/>
      <c r="I328" s="1"/>
    </row>
    <row r="329" spans="1:9" s="2" customFormat="1" ht="12.75" customHeight="1">
      <c r="A329" s="1"/>
      <c r="B329" s="1"/>
      <c r="C329" s="1"/>
      <c r="D329" s="1"/>
      <c r="E329" s="1"/>
      <c r="F329" s="1"/>
      <c r="G329" s="1"/>
      <c r="H329" s="1"/>
      <c r="I329" s="1"/>
    </row>
    <row r="330" spans="1:9" s="2" customFormat="1" ht="12.75" customHeight="1">
      <c r="A330" s="3"/>
      <c r="B330" s="3"/>
      <c r="C330" s="3"/>
      <c r="D330" s="5"/>
      <c r="E330" s="7"/>
      <c r="F330" s="7"/>
      <c r="G330" s="7"/>
      <c r="H330" s="14"/>
      <c r="I330" s="14"/>
    </row>
    <row r="331" spans="1:9" s="2" customFormat="1" ht="12.75" customHeight="1">
      <c r="A331" s="3"/>
      <c r="B331" s="3"/>
      <c r="C331" s="3"/>
      <c r="D331" s="5"/>
      <c r="E331" s="7"/>
      <c r="F331" s="7"/>
      <c r="G331" s="7"/>
      <c r="H331" s="14"/>
      <c r="I331" s="14"/>
    </row>
    <row r="332" spans="1:9" s="2" customFormat="1" ht="12.75" customHeight="1">
      <c r="A332" s="3"/>
      <c r="B332" s="3"/>
      <c r="C332" s="3"/>
      <c r="D332" s="5"/>
      <c r="E332" s="7"/>
      <c r="F332" s="7"/>
      <c r="G332" s="7"/>
      <c r="H332" s="14"/>
      <c r="I332" s="14"/>
    </row>
    <row r="333" spans="1:9" s="2" customFormat="1" ht="12.75" customHeight="1">
      <c r="A333" s="3"/>
      <c r="B333" s="3"/>
      <c r="C333" s="3"/>
      <c r="D333" s="5"/>
      <c r="E333" s="7"/>
      <c r="F333" s="7"/>
      <c r="G333" s="7"/>
      <c r="H333" s="14"/>
      <c r="I333" s="14"/>
    </row>
    <row r="334" spans="1:9" s="2" customFormat="1" ht="12.75" customHeight="1">
      <c r="A334" s="3"/>
      <c r="B334" s="3"/>
      <c r="C334" s="3"/>
      <c r="D334" s="5"/>
      <c r="E334" s="7"/>
      <c r="F334" s="7"/>
      <c r="G334" s="7"/>
      <c r="H334" s="14"/>
      <c r="I334" s="14"/>
    </row>
    <row r="335" spans="1:9" s="2" customFormat="1" ht="12.75" customHeight="1">
      <c r="A335" s="3"/>
      <c r="B335" s="3"/>
      <c r="C335" s="3"/>
      <c r="D335" s="5"/>
      <c r="E335" s="7"/>
      <c r="F335" s="7"/>
      <c r="G335" s="7"/>
      <c r="H335" s="14"/>
      <c r="I335" s="14"/>
    </row>
    <row r="336" spans="1:9" s="2" customFormat="1" ht="12.75" customHeight="1">
      <c r="A336" s="3"/>
      <c r="B336" s="3"/>
      <c r="C336" s="3"/>
      <c r="D336" s="5"/>
      <c r="E336" s="7"/>
      <c r="F336" s="7"/>
      <c r="G336" s="7"/>
      <c r="H336" s="14"/>
      <c r="I336" s="14"/>
    </row>
    <row r="337" spans="1:9" s="2" customFormat="1" ht="12.75" customHeight="1">
      <c r="A337" s="3"/>
      <c r="B337" s="3"/>
      <c r="C337" s="3"/>
      <c r="D337" s="5"/>
      <c r="E337" s="7"/>
      <c r="F337" s="7"/>
      <c r="G337" s="7"/>
      <c r="H337" s="14"/>
      <c r="I337" s="14"/>
    </row>
    <row r="338" spans="1:9" s="2" customFormat="1" ht="12.75" customHeight="1">
      <c r="A338" s="3"/>
      <c r="B338" s="3"/>
      <c r="C338" s="3"/>
      <c r="D338" s="5"/>
      <c r="E338" s="7"/>
      <c r="F338" s="7"/>
      <c r="G338" s="7"/>
      <c r="H338" s="14"/>
      <c r="I338" s="14"/>
    </row>
    <row r="339" spans="1:9" s="2" customFormat="1" ht="12.75" customHeight="1">
      <c r="A339" s="3"/>
      <c r="B339" s="3"/>
      <c r="C339" s="3"/>
      <c r="D339" s="5"/>
      <c r="E339" s="7"/>
      <c r="F339" s="7"/>
      <c r="G339" s="7"/>
      <c r="H339" s="14"/>
      <c r="I339" s="14"/>
    </row>
    <row r="340" spans="1:9" s="2" customFormat="1" ht="12.75" customHeight="1">
      <c r="A340" s="1"/>
      <c r="B340" s="1"/>
      <c r="C340" s="1"/>
      <c r="D340" s="1"/>
      <c r="E340" s="1"/>
      <c r="F340" s="1"/>
      <c r="G340" s="1"/>
      <c r="H340" s="1"/>
      <c r="I340" s="1"/>
    </row>
    <row r="341" spans="1:9" s="2" customFormat="1" ht="12.75" customHeight="1">
      <c r="A341" s="1"/>
      <c r="B341" s="1"/>
      <c r="C341" s="1"/>
      <c r="D341" s="1"/>
      <c r="E341" s="1"/>
      <c r="F341" s="1"/>
      <c r="G341" s="1"/>
      <c r="H341" s="1"/>
      <c r="I341" s="1"/>
    </row>
    <row r="342" spans="1:9" s="2" customFormat="1" ht="12.75" customHeight="1">
      <c r="A342" s="1"/>
      <c r="B342" s="1"/>
      <c r="C342" s="1"/>
      <c r="D342" s="1"/>
      <c r="E342" s="1"/>
      <c r="F342" s="1"/>
      <c r="G342" s="1"/>
      <c r="H342" s="1"/>
      <c r="I342" s="1"/>
    </row>
    <row r="343" spans="1:9" s="2" customFormat="1" ht="12.75" customHeight="1">
      <c r="A343" s="1"/>
      <c r="B343" s="1"/>
      <c r="C343" s="1"/>
      <c r="D343" s="1"/>
      <c r="E343" s="1"/>
      <c r="F343" s="1"/>
      <c r="G343" s="1"/>
      <c r="H343" s="1"/>
      <c r="I343" s="1"/>
    </row>
    <row r="344" spans="1:9" s="2" customFormat="1" ht="12.75" customHeight="1">
      <c r="A344" s="1"/>
      <c r="B344" s="1"/>
      <c r="C344" s="1"/>
      <c r="D344" s="1"/>
      <c r="E344" s="1"/>
      <c r="F344" s="1"/>
      <c r="G344" s="1"/>
      <c r="H344" s="1"/>
      <c r="I344" s="1"/>
    </row>
    <row r="345" spans="1:9" s="2" customFormat="1" ht="12.75" customHeight="1">
      <c r="A345" s="3"/>
      <c r="B345" s="3"/>
      <c r="C345" s="3"/>
      <c r="D345" s="5"/>
      <c r="E345" s="7"/>
      <c r="F345" s="7"/>
      <c r="G345" s="7"/>
      <c r="H345" s="14"/>
      <c r="I345" s="14"/>
    </row>
    <row r="346" spans="1:9" s="2" customFormat="1" ht="12.75" customHeight="1">
      <c r="A346" s="3"/>
      <c r="B346" s="3"/>
      <c r="C346" s="3"/>
      <c r="D346" s="5"/>
      <c r="E346" s="7"/>
      <c r="F346" s="7"/>
      <c r="G346" s="7"/>
      <c r="H346" s="14"/>
      <c r="I346" s="14"/>
    </row>
    <row r="347" spans="1:9" s="2" customFormat="1" ht="12.75" customHeight="1">
      <c r="A347" s="3"/>
      <c r="B347" s="3"/>
      <c r="C347" s="3"/>
      <c r="D347" s="5"/>
      <c r="E347" s="7"/>
      <c r="F347" s="7"/>
      <c r="G347" s="7"/>
      <c r="H347" s="14"/>
      <c r="I347" s="14"/>
    </row>
    <row r="348" spans="1:9" s="2" customFormat="1" ht="12.75" customHeight="1">
      <c r="A348" s="3"/>
      <c r="B348" s="3"/>
      <c r="C348" s="3"/>
      <c r="D348" s="5"/>
      <c r="E348" s="7"/>
      <c r="F348" s="7"/>
      <c r="G348" s="7"/>
      <c r="H348" s="14"/>
      <c r="I348" s="14"/>
    </row>
    <row r="349" spans="1:9" s="2" customFormat="1" ht="12.75" customHeight="1">
      <c r="A349" s="3"/>
      <c r="B349" s="3"/>
      <c r="C349" s="3"/>
      <c r="D349" s="5"/>
      <c r="E349" s="7"/>
      <c r="F349" s="7"/>
      <c r="G349" s="7"/>
      <c r="H349" s="14"/>
      <c r="I349" s="14"/>
    </row>
    <row r="350" spans="1:9" s="2" customFormat="1" ht="12.75" customHeight="1">
      <c r="A350" s="3"/>
      <c r="B350" s="3"/>
      <c r="C350" s="3"/>
      <c r="D350" s="5"/>
      <c r="E350" s="7"/>
      <c r="F350" s="7"/>
      <c r="G350" s="7"/>
      <c r="H350" s="14"/>
      <c r="I350" s="14"/>
    </row>
    <row r="351" spans="1:9" s="2" customFormat="1" ht="12.75" customHeight="1">
      <c r="A351" s="3"/>
      <c r="B351" s="3"/>
      <c r="C351" s="3"/>
      <c r="D351" s="5"/>
      <c r="E351" s="7"/>
      <c r="F351" s="7"/>
      <c r="G351" s="7"/>
      <c r="H351" s="14"/>
      <c r="I351" s="14"/>
    </row>
    <row r="352" spans="1:9" s="2" customFormat="1" ht="12.75" customHeight="1">
      <c r="A352" s="1"/>
      <c r="B352" s="1"/>
      <c r="C352" s="1"/>
      <c r="D352" s="1"/>
      <c r="E352" s="1"/>
      <c r="F352" s="1"/>
      <c r="G352" s="1"/>
      <c r="H352" s="1"/>
      <c r="I352" s="1"/>
    </row>
    <row r="353" spans="1:9" s="2" customFormat="1" ht="12.75" customHeight="1">
      <c r="A353" s="1"/>
      <c r="B353" s="1"/>
      <c r="C353" s="1"/>
      <c r="D353" s="1"/>
      <c r="E353" s="1"/>
      <c r="F353" s="1"/>
      <c r="G353" s="1"/>
      <c r="H353" s="1"/>
      <c r="I353" s="1"/>
    </row>
    <row r="354" spans="1:9" s="2" customFormat="1" ht="12.75" customHeight="1">
      <c r="A354" s="1"/>
      <c r="B354" s="1"/>
      <c r="C354" s="1"/>
      <c r="D354" s="1"/>
      <c r="E354" s="1"/>
      <c r="F354" s="1"/>
      <c r="G354" s="1"/>
      <c r="H354" s="1"/>
      <c r="I354" s="1"/>
    </row>
    <row r="355" spans="1:9" s="2" customFormat="1" ht="12.75" customHeight="1">
      <c r="A355" s="1"/>
      <c r="B355" s="1"/>
      <c r="C355" s="1"/>
      <c r="D355" s="1"/>
      <c r="E355" s="1"/>
      <c r="F355" s="1"/>
      <c r="G355" s="1"/>
      <c r="H355" s="1"/>
      <c r="I355" s="1"/>
    </row>
    <row r="356" spans="1:9" s="2" customFormat="1" ht="12.75" customHeight="1">
      <c r="A356" s="1"/>
      <c r="B356" s="1"/>
      <c r="C356" s="1"/>
      <c r="D356" s="1"/>
      <c r="E356" s="1"/>
      <c r="F356" s="1"/>
      <c r="G356" s="1"/>
      <c r="H356" s="1"/>
      <c r="I356" s="1"/>
    </row>
    <row r="357" spans="1:9" s="2" customFormat="1" ht="12.75" customHeight="1">
      <c r="A357" s="3"/>
      <c r="B357" s="3"/>
      <c r="C357" s="3"/>
      <c r="D357" s="5"/>
      <c r="E357" s="7"/>
      <c r="F357" s="7"/>
      <c r="G357" s="7"/>
      <c r="H357" s="14"/>
      <c r="I357" s="14"/>
    </row>
    <row r="358" spans="1:9" s="2" customFormat="1" ht="12.75" customHeight="1">
      <c r="A358" s="3"/>
      <c r="B358" s="3"/>
      <c r="C358" s="3"/>
      <c r="D358" s="5"/>
      <c r="E358" s="7"/>
      <c r="F358" s="7"/>
      <c r="G358" s="7"/>
      <c r="H358" s="14"/>
      <c r="I358" s="14"/>
    </row>
    <row r="359" spans="1:9" s="2" customFormat="1" ht="12.75" customHeight="1">
      <c r="A359" s="3"/>
      <c r="B359" s="3"/>
      <c r="C359" s="3"/>
      <c r="D359" s="5"/>
      <c r="E359" s="7"/>
      <c r="F359" s="7"/>
      <c r="G359" s="7"/>
      <c r="H359" s="14"/>
      <c r="I359" s="14"/>
    </row>
    <row r="360" spans="1:9" s="2" customFormat="1" ht="12.75" customHeight="1">
      <c r="A360" s="3"/>
      <c r="B360" s="3"/>
      <c r="C360" s="3"/>
      <c r="D360" s="5"/>
      <c r="E360" s="7"/>
      <c r="F360" s="7"/>
      <c r="G360" s="7"/>
      <c r="H360" s="14"/>
      <c r="I360" s="14"/>
    </row>
    <row r="361" spans="1:9" s="2" customFormat="1" ht="12.75" customHeight="1">
      <c r="A361" s="3"/>
      <c r="B361" s="3"/>
      <c r="C361" s="3"/>
      <c r="D361" s="5"/>
      <c r="E361" s="7"/>
      <c r="F361" s="7"/>
      <c r="G361" s="7"/>
      <c r="H361" s="14"/>
      <c r="I361" s="14"/>
    </row>
    <row r="362" spans="1:9" s="2" customFormat="1" ht="12.75" customHeight="1">
      <c r="A362" s="3"/>
      <c r="B362" s="3"/>
      <c r="C362" s="3"/>
      <c r="D362" s="5"/>
      <c r="E362" s="7"/>
      <c r="F362" s="7"/>
      <c r="G362" s="7"/>
      <c r="H362" s="14"/>
      <c r="I362" s="14"/>
    </row>
    <row r="363" spans="1:9" s="2" customFormat="1" ht="12.75" customHeight="1">
      <c r="A363" s="3"/>
      <c r="B363" s="3"/>
      <c r="C363" s="3"/>
      <c r="D363" s="5"/>
      <c r="E363" s="7"/>
      <c r="F363" s="7"/>
      <c r="G363" s="7"/>
      <c r="H363" s="14"/>
      <c r="I363" s="14"/>
    </row>
    <row r="364" spans="1:9" s="2" customFormat="1" ht="12.75" customHeight="1">
      <c r="A364" s="1"/>
      <c r="B364" s="1"/>
      <c r="C364" s="1"/>
      <c r="D364" s="1"/>
      <c r="E364" s="1"/>
      <c r="F364" s="1"/>
      <c r="G364" s="1"/>
      <c r="H364" s="1"/>
      <c r="I364" s="1"/>
    </row>
    <row r="365" spans="1:9" s="2" customFormat="1" ht="12.75" customHeight="1">
      <c r="A365" s="1"/>
      <c r="B365" s="1"/>
      <c r="C365" s="1"/>
      <c r="D365" s="1"/>
      <c r="E365" s="1"/>
      <c r="F365" s="1"/>
      <c r="G365" s="1"/>
      <c r="H365" s="1"/>
      <c r="I365" s="1"/>
    </row>
    <row r="366" spans="1:9" s="2" customFormat="1" ht="12.75" customHeight="1">
      <c r="A366" s="1"/>
      <c r="B366" s="1"/>
      <c r="C366" s="1"/>
      <c r="D366" s="1"/>
      <c r="E366" s="1"/>
      <c r="F366" s="1"/>
      <c r="G366" s="1"/>
      <c r="H366" s="1"/>
      <c r="I366" s="1"/>
    </row>
    <row r="367" spans="1:9" s="2" customFormat="1" ht="12.75" customHeight="1">
      <c r="A367" s="1"/>
      <c r="B367" s="1"/>
      <c r="C367" s="1"/>
      <c r="D367" s="1"/>
      <c r="E367" s="1"/>
      <c r="F367" s="1"/>
      <c r="G367" s="1"/>
      <c r="H367" s="1"/>
      <c r="I367" s="1"/>
    </row>
    <row r="368" spans="1:9" s="2" customFormat="1" ht="12.75" customHeight="1">
      <c r="A368" s="3"/>
      <c r="B368" s="3"/>
      <c r="C368" s="3"/>
      <c r="D368" s="5"/>
      <c r="E368" s="7"/>
      <c r="F368" s="7"/>
      <c r="G368" s="7"/>
      <c r="H368" s="14"/>
      <c r="I368" s="14"/>
    </row>
    <row r="369" spans="1:9" s="2" customFormat="1" ht="12.75" customHeight="1">
      <c r="A369" s="3"/>
      <c r="B369" s="3"/>
      <c r="C369" s="3"/>
      <c r="D369" s="5"/>
      <c r="E369" s="7"/>
      <c r="F369" s="7"/>
      <c r="G369" s="7"/>
      <c r="H369" s="14"/>
      <c r="I369" s="14"/>
    </row>
    <row r="370" spans="1:9" s="2" customFormat="1" ht="12.75" customHeight="1">
      <c r="A370" s="1"/>
      <c r="B370" s="1"/>
      <c r="C370" s="1"/>
      <c r="D370" s="1"/>
      <c r="E370" s="1"/>
      <c r="F370" s="1"/>
      <c r="G370" s="1"/>
      <c r="H370" s="1"/>
      <c r="I370" s="1"/>
    </row>
    <row r="371" spans="1:9" s="2" customFormat="1" ht="12.75" customHeight="1">
      <c r="A371" s="3"/>
      <c r="B371" s="3"/>
      <c r="C371" s="3"/>
      <c r="D371" s="5"/>
      <c r="E371" s="7"/>
      <c r="F371" s="7"/>
      <c r="G371" s="7"/>
      <c r="H371" s="14"/>
      <c r="I371" s="14"/>
    </row>
    <row r="372" spans="1:9" s="2" customFormat="1" ht="12.75" customHeight="1">
      <c r="A372" s="3"/>
      <c r="B372" s="3"/>
      <c r="C372" s="3"/>
      <c r="D372" s="5"/>
      <c r="E372" s="7"/>
      <c r="F372" s="7"/>
      <c r="G372" s="7"/>
      <c r="H372" s="14"/>
      <c r="I372" s="14"/>
    </row>
    <row r="373" spans="1:9" s="2" customFormat="1" ht="12.75" customHeight="1">
      <c r="A373" s="3"/>
      <c r="B373" s="3"/>
      <c r="C373" s="3"/>
      <c r="D373" s="5"/>
      <c r="E373" s="7"/>
      <c r="F373" s="7"/>
      <c r="G373" s="7"/>
      <c r="H373" s="14"/>
      <c r="I373" s="14"/>
    </row>
    <row r="374" spans="1:9" s="2" customFormat="1" ht="12.75" customHeight="1">
      <c r="A374" s="3"/>
      <c r="B374" s="3"/>
      <c r="C374" s="3"/>
      <c r="D374" s="5"/>
      <c r="E374" s="7"/>
      <c r="F374" s="7"/>
      <c r="G374" s="7"/>
      <c r="H374" s="14"/>
      <c r="I374" s="14"/>
    </row>
    <row r="375" spans="1:9" s="2" customFormat="1" ht="12.75" customHeight="1">
      <c r="A375" s="3"/>
      <c r="B375" s="3"/>
      <c r="C375" s="3"/>
      <c r="D375" s="5"/>
      <c r="E375" s="7"/>
      <c r="F375" s="7"/>
      <c r="G375" s="7"/>
      <c r="H375" s="14"/>
      <c r="I375" s="14"/>
    </row>
    <row r="376" spans="1:9" s="2" customFormat="1" ht="12.75" customHeight="1">
      <c r="A376" s="1"/>
      <c r="B376" s="1"/>
      <c r="C376" s="1"/>
      <c r="D376" s="1"/>
      <c r="E376" s="1"/>
      <c r="F376" s="1"/>
      <c r="G376" s="1"/>
      <c r="H376" s="1"/>
      <c r="I376" s="1"/>
    </row>
    <row r="377" spans="1:9" s="2" customFormat="1" ht="12.75" customHeight="1">
      <c r="A377" s="1"/>
      <c r="B377" s="1"/>
      <c r="C377" s="1"/>
      <c r="D377" s="1"/>
      <c r="E377" s="1"/>
      <c r="F377" s="1"/>
      <c r="G377" s="1"/>
      <c r="H377" s="1"/>
      <c r="I377" s="1"/>
    </row>
    <row r="378" spans="1:9" s="2" customFormat="1" ht="12.75" customHeight="1">
      <c r="A378" s="1"/>
      <c r="B378" s="1"/>
      <c r="C378" s="1"/>
      <c r="D378" s="1"/>
      <c r="E378" s="1"/>
      <c r="F378" s="1"/>
      <c r="G378" s="1"/>
      <c r="H378" s="1"/>
      <c r="I378" s="1"/>
    </row>
    <row r="379" spans="1:9" s="2" customFormat="1" ht="12.75" customHeight="1">
      <c r="A379" s="1"/>
      <c r="B379" s="1"/>
      <c r="C379" s="1"/>
      <c r="D379" s="1"/>
      <c r="E379" s="1"/>
      <c r="F379" s="1"/>
      <c r="G379" s="1"/>
      <c r="H379" s="1"/>
      <c r="I379" s="1"/>
    </row>
    <row r="380" spans="1:9" s="2" customFormat="1" ht="12.75" customHeight="1">
      <c r="A380" s="1"/>
      <c r="B380" s="1"/>
      <c r="C380" s="1"/>
      <c r="D380" s="1"/>
      <c r="E380" s="1"/>
      <c r="F380" s="1"/>
      <c r="G380" s="1"/>
      <c r="H380" s="1"/>
      <c r="I380" s="1"/>
    </row>
    <row r="381" spans="1:9" s="2" customFormat="1" ht="12.75" customHeight="1">
      <c r="A381" s="3"/>
      <c r="B381" s="3"/>
      <c r="C381" s="3"/>
      <c r="D381" s="5"/>
      <c r="E381" s="7"/>
      <c r="F381" s="7"/>
      <c r="G381" s="7"/>
      <c r="H381" s="14"/>
      <c r="I381" s="14"/>
    </row>
    <row r="382" spans="1:9" s="2" customFormat="1" ht="12.75" customHeight="1">
      <c r="A382" s="3"/>
      <c r="B382" s="3"/>
      <c r="C382" s="3"/>
      <c r="D382" s="5"/>
      <c r="E382" s="7"/>
      <c r="F382" s="7"/>
      <c r="G382" s="7"/>
      <c r="H382" s="14"/>
      <c r="I382" s="14"/>
    </row>
    <row r="383" spans="1:9" s="2" customFormat="1" ht="12.75" customHeight="1">
      <c r="A383" s="3"/>
      <c r="B383" s="3"/>
      <c r="C383" s="3"/>
      <c r="D383" s="5"/>
      <c r="E383" s="7"/>
      <c r="F383" s="7"/>
      <c r="G383" s="7"/>
      <c r="H383" s="14"/>
      <c r="I383" s="14"/>
    </row>
    <row r="384" spans="1:9" s="2" customFormat="1" ht="12.75" customHeight="1">
      <c r="A384" s="3"/>
      <c r="B384" s="3"/>
      <c r="C384" s="3"/>
      <c r="D384" s="5"/>
      <c r="E384" s="7"/>
      <c r="F384" s="7"/>
      <c r="G384" s="7"/>
      <c r="H384" s="14"/>
      <c r="I384" s="14"/>
    </row>
    <row r="385" spans="1:9" s="2" customFormat="1" ht="12.75" customHeight="1">
      <c r="A385" s="3"/>
      <c r="B385" s="3"/>
      <c r="C385" s="3"/>
      <c r="D385" s="5"/>
      <c r="E385" s="7"/>
      <c r="F385" s="7"/>
      <c r="G385" s="7"/>
      <c r="H385" s="14"/>
      <c r="I385" s="14"/>
    </row>
    <row r="386" spans="1:9" s="2" customFormat="1" ht="12.75" customHeight="1">
      <c r="A386" s="3"/>
      <c r="B386" s="3"/>
      <c r="C386" s="3"/>
      <c r="D386" s="5"/>
      <c r="E386" s="7"/>
      <c r="F386" s="7"/>
      <c r="G386" s="7"/>
      <c r="H386" s="14"/>
      <c r="I386" s="14"/>
    </row>
    <row r="387" spans="1:9" s="2" customFormat="1" ht="12.75" customHeight="1">
      <c r="A387" s="3"/>
      <c r="B387" s="3"/>
      <c r="C387" s="3"/>
      <c r="D387" s="5"/>
      <c r="E387" s="7"/>
      <c r="F387" s="7"/>
      <c r="G387" s="7"/>
      <c r="H387" s="14"/>
      <c r="I387" s="14"/>
    </row>
    <row r="388" spans="1:9" s="2" customFormat="1" ht="12.75" customHeight="1">
      <c r="A388" s="3"/>
      <c r="B388" s="3"/>
      <c r="C388" s="3"/>
      <c r="D388" s="5"/>
      <c r="E388" s="7"/>
      <c r="F388" s="7"/>
      <c r="G388" s="7"/>
      <c r="H388" s="14"/>
      <c r="I388" s="14"/>
    </row>
    <row r="389" spans="1:9" s="2" customFormat="1" ht="12.75" customHeight="1">
      <c r="A389" s="3"/>
      <c r="B389" s="3"/>
      <c r="C389" s="3"/>
      <c r="D389" s="5"/>
      <c r="E389" s="7"/>
      <c r="F389" s="7"/>
      <c r="G389" s="7"/>
      <c r="H389" s="14"/>
      <c r="I389" s="14"/>
    </row>
    <row r="390" spans="1:9" s="2" customFormat="1" ht="12.75" customHeight="1">
      <c r="A390" s="3"/>
      <c r="B390" s="3"/>
      <c r="C390" s="3"/>
      <c r="D390" s="5"/>
      <c r="E390" s="7"/>
      <c r="F390" s="7"/>
      <c r="G390" s="7"/>
      <c r="H390" s="14"/>
      <c r="I390" s="14"/>
    </row>
    <row r="391" spans="1:9" s="2" customFormat="1" ht="12.75" customHeight="1">
      <c r="A391" s="3"/>
      <c r="B391" s="3"/>
      <c r="C391" s="3"/>
      <c r="D391" s="5"/>
      <c r="E391" s="7"/>
      <c r="F391" s="7"/>
      <c r="G391" s="7"/>
      <c r="H391" s="14"/>
      <c r="I391" s="14"/>
    </row>
    <row r="392" spans="1:9" s="2" customFormat="1" ht="12.75" customHeight="1">
      <c r="A392" s="3"/>
      <c r="B392" s="3"/>
      <c r="C392" s="3"/>
      <c r="D392" s="5"/>
      <c r="E392" s="7"/>
      <c r="F392" s="7"/>
      <c r="G392" s="7"/>
      <c r="H392" s="14"/>
      <c r="I392" s="14"/>
    </row>
    <row r="393" spans="1:9" s="2" customFormat="1" ht="12.75" customHeight="1">
      <c r="A393" s="3"/>
      <c r="B393" s="3"/>
      <c r="C393" s="3"/>
      <c r="D393" s="5"/>
      <c r="E393" s="7"/>
      <c r="F393" s="7"/>
      <c r="G393" s="7"/>
      <c r="H393" s="14"/>
      <c r="I393" s="14"/>
    </row>
    <row r="394" spans="1:9" s="2" customFormat="1" ht="12.75" customHeight="1">
      <c r="A394" s="3"/>
      <c r="B394" s="3"/>
      <c r="C394" s="3"/>
      <c r="D394" s="5"/>
      <c r="E394" s="7"/>
      <c r="F394" s="7"/>
      <c r="G394" s="7"/>
      <c r="H394" s="14"/>
      <c r="I394" s="14"/>
    </row>
    <row r="395" spans="1:9" s="2" customFormat="1" ht="12.75" customHeight="1">
      <c r="A395" s="3"/>
      <c r="B395" s="3"/>
      <c r="C395" s="3"/>
      <c r="D395" s="5"/>
      <c r="E395" s="7"/>
      <c r="F395" s="7"/>
      <c r="G395" s="7"/>
      <c r="H395" s="14"/>
      <c r="I395" s="14"/>
    </row>
    <row r="396" spans="1:9" s="2" customFormat="1" ht="12.75" customHeight="1">
      <c r="A396" s="3"/>
      <c r="B396" s="3"/>
      <c r="C396" s="3"/>
      <c r="D396" s="5"/>
      <c r="E396" s="7"/>
      <c r="F396" s="7"/>
      <c r="G396" s="7"/>
      <c r="H396" s="14"/>
      <c r="I396" s="14"/>
    </row>
    <row r="397" spans="1:9" s="2" customFormat="1" ht="12.75" customHeight="1">
      <c r="A397" s="3"/>
      <c r="B397" s="3"/>
      <c r="C397" s="3"/>
      <c r="D397" s="5"/>
      <c r="E397" s="7"/>
      <c r="F397" s="7"/>
      <c r="G397" s="7"/>
      <c r="H397" s="14"/>
      <c r="I397" s="14"/>
    </row>
    <row r="398" spans="1:9" s="2" customFormat="1" ht="12.75" customHeight="1">
      <c r="A398" s="3"/>
      <c r="B398" s="3"/>
      <c r="C398" s="3"/>
      <c r="D398" s="5"/>
      <c r="E398" s="7"/>
      <c r="F398" s="7"/>
      <c r="G398" s="7"/>
      <c r="H398" s="14"/>
      <c r="I398" s="14"/>
    </row>
    <row r="399" spans="1:9" s="2" customFormat="1" ht="12.75" customHeight="1">
      <c r="A399" s="3"/>
      <c r="B399" s="3"/>
      <c r="C399" s="3"/>
      <c r="D399" s="5"/>
      <c r="E399" s="7"/>
      <c r="F399" s="7"/>
      <c r="G399" s="7"/>
      <c r="H399" s="14"/>
      <c r="I399" s="14"/>
    </row>
    <row r="400" spans="1:9" s="2" customFormat="1" ht="12.75" customHeight="1">
      <c r="A400" s="3"/>
      <c r="B400" s="3"/>
      <c r="C400" s="3"/>
      <c r="D400" s="5"/>
      <c r="E400" s="7"/>
      <c r="F400" s="7"/>
      <c r="G400" s="7"/>
      <c r="H400" s="14"/>
      <c r="I400" s="14"/>
    </row>
    <row r="401" spans="1:9" s="2" customFormat="1" ht="12.75" customHeight="1">
      <c r="A401" s="3"/>
      <c r="B401" s="3"/>
      <c r="C401" s="3"/>
      <c r="D401" s="5"/>
      <c r="E401" s="7"/>
      <c r="F401" s="7"/>
      <c r="G401" s="7"/>
      <c r="H401" s="14"/>
      <c r="I401" s="14"/>
    </row>
    <row r="402" spans="1:9" s="2" customFormat="1" ht="12.75" customHeight="1">
      <c r="A402" s="3"/>
      <c r="B402" s="3"/>
      <c r="C402" s="3"/>
      <c r="D402" s="5"/>
      <c r="E402" s="7"/>
      <c r="F402" s="7"/>
      <c r="G402" s="7"/>
      <c r="H402" s="14"/>
      <c r="I402" s="14"/>
    </row>
    <row r="403" spans="1:9" s="2" customFormat="1" ht="12.75" customHeight="1">
      <c r="A403" s="3"/>
      <c r="B403" s="3"/>
      <c r="C403" s="3"/>
      <c r="D403" s="5"/>
      <c r="E403" s="7"/>
      <c r="F403" s="7"/>
      <c r="G403" s="7"/>
      <c r="H403" s="14"/>
      <c r="I403" s="14"/>
    </row>
    <row r="404" spans="1:9" s="2" customFormat="1" ht="12.75" customHeight="1">
      <c r="A404" s="3"/>
      <c r="B404" s="3"/>
      <c r="C404" s="3"/>
      <c r="D404" s="5"/>
      <c r="E404" s="7"/>
      <c r="F404" s="7"/>
      <c r="G404" s="7"/>
      <c r="H404" s="14"/>
      <c r="I404" s="14"/>
    </row>
    <row r="405" spans="1:9" s="2" customFormat="1" ht="12.75" customHeight="1">
      <c r="A405" s="3"/>
      <c r="B405" s="3"/>
      <c r="C405" s="3"/>
      <c r="D405" s="5"/>
      <c r="E405" s="7"/>
      <c r="F405" s="7"/>
      <c r="G405" s="7"/>
      <c r="H405" s="14"/>
      <c r="I405" s="14"/>
    </row>
    <row r="406" spans="1:9" s="2" customFormat="1" ht="12.75" customHeight="1">
      <c r="A406" s="3"/>
      <c r="B406" s="3"/>
      <c r="C406" s="3"/>
      <c r="D406" s="5"/>
      <c r="E406" s="7"/>
      <c r="F406" s="7"/>
      <c r="G406" s="7"/>
      <c r="H406" s="14"/>
      <c r="I406" s="14"/>
    </row>
    <row r="407" spans="1:9" s="2" customFormat="1" ht="12.75" customHeight="1">
      <c r="A407" s="3"/>
      <c r="B407" s="3"/>
      <c r="C407" s="3"/>
      <c r="D407" s="5"/>
      <c r="E407" s="7"/>
      <c r="F407" s="7"/>
      <c r="G407" s="7"/>
      <c r="H407" s="14"/>
      <c r="I407" s="14"/>
    </row>
    <row r="408" spans="1:9" s="2" customFormat="1" ht="12.75" customHeight="1">
      <c r="A408" s="3"/>
      <c r="B408" s="3"/>
      <c r="C408" s="3"/>
      <c r="D408" s="5"/>
      <c r="E408" s="7"/>
      <c r="F408" s="7"/>
      <c r="G408" s="7"/>
      <c r="H408" s="14"/>
      <c r="I408" s="14"/>
    </row>
    <row r="409" spans="1:9" s="2" customFormat="1" ht="12.75" customHeight="1">
      <c r="A409" s="3"/>
      <c r="B409" s="3"/>
      <c r="C409" s="3"/>
      <c r="D409" s="5"/>
      <c r="E409" s="7"/>
      <c r="F409" s="7"/>
      <c r="G409" s="7"/>
      <c r="H409" s="14"/>
      <c r="I409" s="14"/>
    </row>
    <row r="410" spans="1:9" s="2" customFormat="1" ht="12.75" customHeight="1">
      <c r="A410" s="3"/>
      <c r="B410" s="3"/>
      <c r="C410" s="3"/>
      <c r="D410" s="5"/>
      <c r="E410" s="7"/>
      <c r="F410" s="7"/>
      <c r="G410" s="7"/>
      <c r="H410" s="14"/>
      <c r="I410" s="14"/>
    </row>
    <row r="411" spans="1:9" s="2" customFormat="1" ht="12.75" customHeight="1">
      <c r="A411" s="3"/>
      <c r="B411" s="3"/>
      <c r="C411" s="3"/>
      <c r="D411" s="5"/>
      <c r="E411" s="7"/>
      <c r="F411" s="7"/>
      <c r="G411" s="7"/>
      <c r="H411" s="14"/>
      <c r="I411" s="14"/>
    </row>
    <row r="412" spans="1:9" s="2" customFormat="1" ht="12.75" customHeight="1">
      <c r="A412" s="3"/>
      <c r="B412" s="3"/>
      <c r="C412" s="3"/>
      <c r="D412" s="5"/>
      <c r="E412" s="7"/>
      <c r="F412" s="7"/>
      <c r="G412" s="7"/>
      <c r="H412" s="14"/>
      <c r="I412" s="14"/>
    </row>
    <row r="413" spans="1:9" s="2" customFormat="1" ht="12.75" customHeight="1">
      <c r="A413" s="3"/>
      <c r="B413" s="3"/>
      <c r="C413" s="3"/>
      <c r="D413" s="5"/>
      <c r="E413" s="7"/>
      <c r="F413" s="7"/>
      <c r="G413" s="7"/>
      <c r="H413" s="14"/>
      <c r="I413" s="14"/>
    </row>
    <row r="414" spans="1:9" s="2" customFormat="1" ht="12.75" customHeight="1">
      <c r="A414" s="3"/>
      <c r="B414" s="3"/>
      <c r="C414" s="3"/>
      <c r="D414" s="5"/>
      <c r="E414" s="7"/>
      <c r="F414" s="7"/>
      <c r="G414" s="7"/>
      <c r="H414" s="14"/>
      <c r="I414" s="14"/>
    </row>
    <row r="415" spans="1:9" s="2" customFormat="1" ht="12.75" customHeight="1">
      <c r="A415" s="3"/>
      <c r="B415" s="3"/>
      <c r="C415" s="3"/>
      <c r="D415" s="5"/>
      <c r="E415" s="7"/>
      <c r="F415" s="7"/>
      <c r="G415" s="7"/>
      <c r="H415" s="14"/>
      <c r="I415" s="14"/>
    </row>
    <row r="416" spans="1:9" s="2" customFormat="1" ht="12.75" customHeight="1">
      <c r="A416" s="3"/>
      <c r="B416" s="3"/>
      <c r="C416" s="3"/>
      <c r="D416" s="5"/>
      <c r="E416" s="7"/>
      <c r="F416" s="7"/>
      <c r="G416" s="7"/>
      <c r="H416" s="14"/>
      <c r="I416" s="14"/>
    </row>
    <row r="417" spans="1:9" s="2" customFormat="1" ht="12.75" customHeight="1">
      <c r="A417" s="3"/>
      <c r="B417" s="3"/>
      <c r="C417" s="3"/>
      <c r="D417" s="5"/>
      <c r="E417" s="7"/>
      <c r="F417" s="7"/>
      <c r="G417" s="7"/>
      <c r="H417" s="14"/>
      <c r="I417" s="14"/>
    </row>
    <row r="418" spans="1:9" s="2" customFormat="1" ht="12.75" customHeight="1">
      <c r="A418" s="3"/>
      <c r="B418" s="3"/>
      <c r="C418" s="3"/>
      <c r="D418" s="5"/>
      <c r="E418" s="7"/>
      <c r="F418" s="7"/>
      <c r="G418" s="7"/>
      <c r="H418" s="14"/>
      <c r="I418" s="14"/>
    </row>
    <row r="419" spans="1:9" s="2" customFormat="1" ht="12.75" customHeight="1">
      <c r="A419" s="3"/>
      <c r="B419" s="3"/>
      <c r="C419" s="3"/>
      <c r="D419" s="5"/>
      <c r="E419" s="7"/>
      <c r="F419" s="7"/>
      <c r="G419" s="7"/>
      <c r="H419" s="14"/>
      <c r="I419" s="14"/>
    </row>
    <row r="420" spans="1:9" s="2" customFormat="1" ht="12.75" customHeight="1">
      <c r="A420" s="3"/>
      <c r="B420" s="3"/>
      <c r="C420" s="3"/>
      <c r="D420" s="5"/>
      <c r="E420" s="7"/>
      <c r="F420" s="7"/>
      <c r="G420" s="7"/>
      <c r="H420" s="14"/>
      <c r="I420" s="14"/>
    </row>
    <row r="421" spans="1:9" s="2" customFormat="1" ht="12.75" customHeight="1">
      <c r="A421" s="3"/>
      <c r="B421" s="3"/>
      <c r="C421" s="3"/>
      <c r="D421" s="5"/>
      <c r="E421" s="7"/>
      <c r="F421" s="7"/>
      <c r="G421" s="7"/>
      <c r="H421" s="14"/>
      <c r="I421" s="14"/>
    </row>
    <row r="422" spans="1:9" s="2" customFormat="1" ht="12.75" customHeight="1">
      <c r="A422" s="3"/>
      <c r="B422" s="3"/>
      <c r="C422" s="3"/>
      <c r="D422" s="5"/>
      <c r="E422" s="7"/>
      <c r="F422" s="7"/>
      <c r="G422" s="7"/>
      <c r="H422" s="14"/>
      <c r="I422" s="14"/>
    </row>
    <row r="423" spans="1:9" s="2" customFormat="1" ht="12.75" customHeight="1">
      <c r="A423" s="3"/>
      <c r="B423" s="3"/>
      <c r="C423" s="3"/>
      <c r="D423" s="5"/>
      <c r="E423" s="7"/>
      <c r="F423" s="7"/>
      <c r="G423" s="7"/>
      <c r="H423" s="14"/>
      <c r="I423" s="14"/>
    </row>
    <row r="424" spans="1:9" s="2" customFormat="1" ht="12.75" customHeight="1">
      <c r="A424" s="3"/>
      <c r="B424" s="3"/>
      <c r="C424" s="3"/>
      <c r="D424" s="5"/>
      <c r="E424" s="7"/>
      <c r="F424" s="7"/>
      <c r="G424" s="7"/>
      <c r="H424" s="14"/>
      <c r="I424" s="14"/>
    </row>
    <row r="425" spans="1:9" s="2" customFormat="1" ht="12.75" customHeight="1">
      <c r="A425" s="3"/>
      <c r="B425" s="3"/>
      <c r="C425" s="3"/>
      <c r="D425" s="5"/>
      <c r="E425" s="7"/>
      <c r="F425" s="7"/>
      <c r="G425" s="7"/>
      <c r="H425" s="14"/>
      <c r="I425" s="14"/>
    </row>
    <row r="426" spans="1:9" s="2" customFormat="1" ht="12.75" customHeight="1">
      <c r="A426" s="3"/>
      <c r="B426" s="3"/>
      <c r="C426" s="3"/>
      <c r="D426" s="5"/>
      <c r="E426" s="7"/>
      <c r="F426" s="7"/>
      <c r="G426" s="7"/>
      <c r="H426" s="14"/>
      <c r="I426" s="14"/>
    </row>
    <row r="427" spans="1:9" s="2" customFormat="1" ht="12.75" customHeight="1">
      <c r="A427" s="3"/>
      <c r="B427" s="3"/>
      <c r="C427" s="3"/>
      <c r="D427" s="5"/>
      <c r="E427" s="7"/>
      <c r="F427" s="7"/>
      <c r="G427" s="7"/>
      <c r="H427" s="14"/>
      <c r="I427" s="14"/>
    </row>
    <row r="428" spans="1:9" s="2" customFormat="1" ht="12.75" customHeight="1">
      <c r="A428" s="3"/>
      <c r="B428" s="3"/>
      <c r="C428" s="3"/>
      <c r="D428" s="5"/>
      <c r="E428" s="7"/>
      <c r="F428" s="7"/>
      <c r="G428" s="7"/>
      <c r="H428" s="14"/>
      <c r="I428" s="14"/>
    </row>
    <row r="429" spans="1:9" s="2" customFormat="1" ht="12.75" customHeight="1">
      <c r="A429" s="3"/>
      <c r="B429" s="3"/>
      <c r="C429" s="3"/>
      <c r="D429" s="5"/>
      <c r="E429" s="7"/>
      <c r="F429" s="7"/>
      <c r="G429" s="7"/>
      <c r="H429" s="14"/>
      <c r="I429" s="14"/>
    </row>
    <row r="430" spans="1:9" s="2" customFormat="1" ht="12.75" customHeight="1">
      <c r="A430" s="3"/>
      <c r="B430" s="3"/>
      <c r="C430" s="3"/>
      <c r="D430" s="5"/>
      <c r="E430" s="7"/>
      <c r="F430" s="7"/>
      <c r="G430" s="7"/>
      <c r="H430" s="14"/>
      <c r="I430" s="14"/>
    </row>
    <row r="431" spans="1:9" s="2" customFormat="1" ht="12.75" customHeight="1">
      <c r="A431" s="3"/>
      <c r="B431" s="3"/>
      <c r="C431" s="3"/>
      <c r="D431" s="5"/>
      <c r="E431" s="7"/>
      <c r="F431" s="7"/>
      <c r="G431" s="7"/>
      <c r="H431" s="14"/>
      <c r="I431" s="14"/>
    </row>
    <row r="432" spans="1:9" s="2" customFormat="1" ht="12.75" customHeight="1">
      <c r="A432" s="3"/>
      <c r="B432" s="3"/>
      <c r="C432" s="3"/>
      <c r="D432" s="5"/>
      <c r="E432" s="7"/>
      <c r="F432" s="7"/>
      <c r="G432" s="7"/>
      <c r="H432" s="14"/>
      <c r="I432" s="14"/>
    </row>
    <row r="433" spans="1:9" s="2" customFormat="1" ht="12.75" customHeight="1">
      <c r="A433" s="3"/>
      <c r="B433" s="3"/>
      <c r="C433" s="3"/>
      <c r="D433" s="5"/>
      <c r="E433" s="7"/>
      <c r="F433" s="7"/>
      <c r="G433" s="7"/>
      <c r="H433" s="14"/>
      <c r="I433" s="14"/>
    </row>
    <row r="434" spans="1:9" s="2" customFormat="1" ht="12.75" customHeight="1">
      <c r="A434" s="3"/>
      <c r="B434" s="3"/>
      <c r="C434" s="3"/>
      <c r="D434" s="5"/>
      <c r="E434" s="7"/>
      <c r="F434" s="7"/>
      <c r="G434" s="7"/>
      <c r="H434" s="14"/>
      <c r="I434" s="14"/>
    </row>
    <row r="435" spans="1:9" s="2" customFormat="1" ht="12.75" customHeight="1">
      <c r="A435" s="3"/>
      <c r="B435" s="3"/>
      <c r="C435" s="3"/>
      <c r="D435" s="5"/>
      <c r="E435" s="7"/>
      <c r="F435" s="7"/>
      <c r="G435" s="7"/>
      <c r="H435" s="14"/>
      <c r="I435" s="14"/>
    </row>
    <row r="436" spans="1:9" s="2" customFormat="1" ht="12.75" customHeight="1">
      <c r="A436" s="3"/>
      <c r="B436" s="3"/>
      <c r="C436" s="3"/>
      <c r="D436" s="5"/>
      <c r="E436" s="7"/>
      <c r="F436" s="7"/>
      <c r="G436" s="7"/>
      <c r="H436" s="14"/>
      <c r="I436" s="14"/>
    </row>
    <row r="437" spans="1:9" s="2" customFormat="1" ht="12.75" customHeight="1">
      <c r="A437" s="3"/>
      <c r="B437" s="3"/>
      <c r="C437" s="3"/>
      <c r="D437" s="5"/>
      <c r="E437" s="7"/>
      <c r="F437" s="7"/>
      <c r="G437" s="7"/>
      <c r="H437" s="14"/>
      <c r="I437" s="14"/>
    </row>
    <row r="438" spans="1:9" s="2" customFormat="1" ht="23.25" customHeight="1">
      <c r="A438" s="3"/>
      <c r="B438" s="3"/>
      <c r="C438" s="3"/>
      <c r="D438" s="5"/>
      <c r="E438" s="7"/>
      <c r="F438" s="7"/>
      <c r="G438" s="7"/>
      <c r="H438" s="14"/>
      <c r="I438" s="14"/>
    </row>
    <row r="439" spans="1:9" s="2" customFormat="1" ht="12.75" customHeight="1">
      <c r="A439" s="3"/>
      <c r="B439" s="3"/>
      <c r="C439" s="3"/>
      <c r="D439" s="5"/>
      <c r="E439" s="7"/>
      <c r="F439" s="7"/>
      <c r="G439" s="7"/>
      <c r="H439" s="14"/>
      <c r="I439" s="14"/>
    </row>
    <row r="440" spans="1:9" s="2" customFormat="1" ht="12.75" customHeight="1">
      <c r="A440" s="3"/>
      <c r="B440" s="3"/>
      <c r="C440" s="3"/>
      <c r="D440" s="5"/>
      <c r="E440" s="7"/>
      <c r="F440" s="7"/>
      <c r="G440" s="7"/>
      <c r="H440" s="14"/>
      <c r="I440" s="14"/>
    </row>
    <row r="441" spans="1:9" s="2" customFormat="1" ht="12.75" customHeight="1">
      <c r="A441" s="3"/>
      <c r="B441" s="3"/>
      <c r="C441" s="3"/>
      <c r="D441" s="5"/>
      <c r="E441" s="7"/>
      <c r="F441" s="7"/>
      <c r="G441" s="7"/>
      <c r="H441" s="14"/>
      <c r="I441" s="14"/>
    </row>
    <row r="442" spans="1:9" s="2" customFormat="1" ht="12.75" customHeight="1">
      <c r="A442" s="3"/>
      <c r="B442" s="3"/>
      <c r="C442" s="3"/>
      <c r="D442" s="5"/>
      <c r="E442" s="7"/>
      <c r="F442" s="7"/>
      <c r="G442" s="7"/>
      <c r="H442" s="14"/>
      <c r="I442" s="14"/>
    </row>
    <row r="443" spans="1:9" s="2" customFormat="1" ht="12.75" customHeight="1">
      <c r="A443" s="3"/>
      <c r="B443" s="3"/>
      <c r="C443" s="3"/>
      <c r="D443" s="5"/>
      <c r="E443" s="7"/>
      <c r="F443" s="7"/>
      <c r="G443" s="7"/>
      <c r="H443" s="14"/>
      <c r="I443" s="14"/>
    </row>
    <row r="444" spans="1:9" s="2" customFormat="1" ht="12.75" customHeight="1">
      <c r="A444" s="3"/>
      <c r="B444" s="3"/>
      <c r="C444" s="3"/>
      <c r="D444" s="5"/>
      <c r="E444" s="7"/>
      <c r="F444" s="7"/>
      <c r="G444" s="7"/>
      <c r="H444" s="14"/>
      <c r="I444" s="14"/>
    </row>
    <row r="445" spans="1:9" s="2" customFormat="1" ht="12.75" customHeight="1">
      <c r="A445" s="3"/>
      <c r="B445" s="3"/>
      <c r="C445" s="3"/>
      <c r="D445" s="5"/>
      <c r="E445" s="7"/>
      <c r="F445" s="7"/>
      <c r="G445" s="7"/>
      <c r="H445" s="14"/>
      <c r="I445" s="14"/>
    </row>
    <row r="446" spans="1:9" s="2" customFormat="1" ht="12.75" customHeight="1">
      <c r="A446" s="3"/>
      <c r="B446" s="3"/>
      <c r="C446" s="3"/>
      <c r="D446" s="5"/>
      <c r="E446" s="7"/>
      <c r="F446" s="7"/>
      <c r="G446" s="7"/>
      <c r="H446" s="14"/>
      <c r="I446" s="14"/>
    </row>
    <row r="447" spans="1:9" s="2" customFormat="1" ht="12.75" customHeight="1">
      <c r="A447" s="3"/>
      <c r="B447" s="3"/>
      <c r="C447" s="3"/>
      <c r="D447" s="5"/>
      <c r="E447" s="7"/>
      <c r="F447" s="7"/>
      <c r="G447" s="7"/>
      <c r="H447" s="14"/>
      <c r="I447" s="14"/>
    </row>
    <row r="448" spans="1:9" s="2" customFormat="1" ht="12.75" customHeight="1">
      <c r="A448" s="3"/>
      <c r="B448" s="3"/>
      <c r="C448" s="3"/>
      <c r="D448" s="5"/>
      <c r="E448" s="7"/>
      <c r="F448" s="7"/>
      <c r="G448" s="7"/>
      <c r="H448" s="14"/>
      <c r="I448" s="14"/>
    </row>
    <row r="449" spans="1:9" s="2" customFormat="1" ht="12.75" customHeight="1">
      <c r="A449" s="3"/>
      <c r="B449" s="3"/>
      <c r="C449" s="3"/>
      <c r="D449" s="5"/>
      <c r="E449" s="7"/>
      <c r="F449" s="7"/>
      <c r="G449" s="7"/>
      <c r="H449" s="14"/>
      <c r="I449" s="14"/>
    </row>
    <row r="450" spans="1:9" s="2" customFormat="1" ht="12.75" customHeight="1">
      <c r="A450" s="3"/>
      <c r="B450" s="3"/>
      <c r="C450" s="3"/>
      <c r="D450" s="5"/>
      <c r="E450" s="7"/>
      <c r="F450" s="7"/>
      <c r="G450" s="7"/>
      <c r="H450" s="14"/>
      <c r="I450" s="14"/>
    </row>
    <row r="451" spans="1:9" s="2" customFormat="1" ht="12.75" customHeight="1">
      <c r="A451" s="3"/>
      <c r="B451" s="3"/>
      <c r="C451" s="3"/>
      <c r="D451" s="5"/>
      <c r="E451" s="7"/>
      <c r="F451" s="7"/>
      <c r="G451" s="7"/>
      <c r="H451" s="14"/>
      <c r="I451" s="14"/>
    </row>
    <row r="452" spans="1:9" s="2" customFormat="1" ht="12.75" customHeight="1">
      <c r="A452" s="3"/>
      <c r="B452" s="3"/>
      <c r="C452" s="3"/>
      <c r="D452" s="5"/>
      <c r="E452" s="7"/>
      <c r="F452" s="7"/>
      <c r="G452" s="7"/>
      <c r="H452" s="14"/>
      <c r="I452" s="14"/>
    </row>
    <row r="453" spans="1:9" s="2" customFormat="1" ht="12.75" customHeight="1">
      <c r="A453" s="3"/>
      <c r="B453" s="3"/>
      <c r="C453" s="3"/>
      <c r="D453" s="5"/>
      <c r="E453" s="7"/>
      <c r="F453" s="7"/>
      <c r="G453" s="7"/>
      <c r="H453" s="14"/>
      <c r="I453" s="14"/>
    </row>
    <row r="454" spans="1:9" s="2" customFormat="1" ht="12.75" customHeight="1">
      <c r="A454" s="3"/>
      <c r="B454" s="3"/>
      <c r="C454" s="3"/>
      <c r="D454" s="5"/>
      <c r="E454" s="7"/>
      <c r="F454" s="7"/>
      <c r="G454" s="7"/>
      <c r="H454" s="14"/>
      <c r="I454" s="14"/>
    </row>
    <row r="455" spans="1:9" s="2" customFormat="1" ht="12.75" customHeight="1">
      <c r="A455" s="3"/>
      <c r="B455" s="3"/>
      <c r="C455" s="3"/>
      <c r="D455" s="5"/>
      <c r="E455" s="7"/>
      <c r="F455" s="7"/>
      <c r="G455" s="7"/>
      <c r="H455" s="14"/>
      <c r="I455" s="14"/>
    </row>
    <row r="456" spans="1:9" s="2" customFormat="1" ht="12.75" customHeight="1">
      <c r="A456" s="3"/>
      <c r="B456" s="3"/>
      <c r="C456" s="3"/>
      <c r="D456" s="5"/>
      <c r="E456" s="7"/>
      <c r="F456" s="7"/>
      <c r="G456" s="7"/>
      <c r="H456" s="14"/>
      <c r="I456" s="14"/>
    </row>
    <row r="457" spans="1:9" s="2" customFormat="1" ht="12.75" customHeight="1">
      <c r="A457" s="3"/>
      <c r="B457" s="3"/>
      <c r="C457" s="3"/>
      <c r="D457" s="5"/>
      <c r="E457" s="7"/>
      <c r="F457" s="7"/>
      <c r="G457" s="7"/>
      <c r="H457" s="14"/>
      <c r="I457" s="14"/>
    </row>
    <row r="458" spans="1:9" s="2" customFormat="1" ht="12.75" customHeight="1">
      <c r="A458" s="3"/>
      <c r="B458" s="3"/>
      <c r="C458" s="3"/>
      <c r="D458" s="5"/>
      <c r="E458" s="7"/>
      <c r="F458" s="7"/>
      <c r="G458" s="7"/>
      <c r="H458" s="14"/>
      <c r="I458" s="14"/>
    </row>
    <row r="459" spans="1:9" s="2" customFormat="1" ht="12.75" customHeight="1">
      <c r="A459" s="3"/>
      <c r="B459" s="3"/>
      <c r="C459" s="3"/>
      <c r="D459" s="5"/>
      <c r="E459" s="7"/>
      <c r="F459" s="7"/>
      <c r="G459" s="7"/>
      <c r="H459" s="14"/>
      <c r="I459" s="14"/>
    </row>
    <row r="460" spans="1:9" s="2" customFormat="1" ht="12.75" customHeight="1">
      <c r="A460" s="3"/>
      <c r="B460" s="3"/>
      <c r="C460" s="3"/>
      <c r="D460" s="5"/>
      <c r="E460" s="7"/>
      <c r="F460" s="7"/>
      <c r="G460" s="7"/>
      <c r="H460" s="14"/>
      <c r="I460" s="14"/>
    </row>
    <row r="461" spans="1:9" s="2" customFormat="1" ht="12.75" customHeight="1">
      <c r="A461" s="3"/>
      <c r="B461" s="3"/>
      <c r="C461" s="3"/>
      <c r="D461" s="5"/>
      <c r="E461" s="7"/>
      <c r="F461" s="7"/>
      <c r="G461" s="7"/>
      <c r="H461" s="14"/>
      <c r="I461" s="14"/>
    </row>
    <row r="462" spans="1:9" s="2" customFormat="1" ht="12.75" customHeight="1">
      <c r="A462" s="3"/>
      <c r="B462" s="3"/>
      <c r="C462" s="3"/>
      <c r="D462" s="5"/>
      <c r="E462" s="7"/>
      <c r="F462" s="7"/>
      <c r="G462" s="7"/>
      <c r="H462" s="14"/>
      <c r="I462" s="14"/>
    </row>
    <row r="463" spans="1:9" s="2" customFormat="1" ht="12.75" customHeight="1">
      <c r="A463" s="3"/>
      <c r="B463" s="3"/>
      <c r="C463" s="3"/>
      <c r="D463" s="5"/>
      <c r="E463" s="7"/>
      <c r="F463" s="7"/>
      <c r="G463" s="7"/>
      <c r="H463" s="14"/>
      <c r="I463" s="14"/>
    </row>
    <row r="464" spans="1:9" s="2" customFormat="1" ht="12.75" customHeight="1">
      <c r="A464" s="3"/>
      <c r="B464" s="3"/>
      <c r="C464" s="3"/>
      <c r="D464" s="5"/>
      <c r="E464" s="7"/>
      <c r="F464" s="7"/>
      <c r="G464" s="7"/>
      <c r="H464" s="14"/>
      <c r="I464" s="14"/>
    </row>
    <row r="465" spans="1:9" s="2" customFormat="1" ht="12.75" customHeight="1">
      <c r="A465" s="3"/>
      <c r="B465" s="3"/>
      <c r="C465" s="3"/>
      <c r="D465" s="5"/>
      <c r="E465" s="7"/>
      <c r="F465" s="7"/>
      <c r="G465" s="7"/>
      <c r="H465" s="14"/>
      <c r="I465" s="14"/>
    </row>
    <row r="466" spans="1:9" s="2" customFormat="1" ht="12.75" customHeight="1">
      <c r="A466" s="3"/>
      <c r="B466" s="3"/>
      <c r="C466" s="3"/>
      <c r="D466" s="5"/>
      <c r="E466" s="7"/>
      <c r="F466" s="7"/>
      <c r="G466" s="7"/>
      <c r="H466" s="14"/>
      <c r="I466" s="14"/>
    </row>
    <row r="467" spans="1:9" s="2" customFormat="1" ht="12.75" customHeight="1">
      <c r="A467" s="3"/>
      <c r="B467" s="3"/>
      <c r="C467" s="3"/>
      <c r="D467" s="5"/>
      <c r="E467" s="7"/>
      <c r="F467" s="7"/>
      <c r="G467" s="7"/>
      <c r="H467" s="14"/>
      <c r="I467" s="14"/>
    </row>
    <row r="468" spans="1:9" s="2" customFormat="1" ht="12.75" customHeight="1">
      <c r="A468" s="3"/>
      <c r="B468" s="3"/>
      <c r="C468" s="3"/>
      <c r="D468" s="5"/>
      <c r="E468" s="7"/>
      <c r="F468" s="7"/>
      <c r="G468" s="7"/>
      <c r="H468" s="14"/>
      <c r="I468" s="14"/>
    </row>
    <row r="469" spans="1:9" s="2" customFormat="1" ht="12.75" customHeight="1">
      <c r="A469" s="3"/>
      <c r="B469" s="3"/>
      <c r="C469" s="3"/>
      <c r="D469" s="5"/>
      <c r="E469" s="7"/>
      <c r="F469" s="7"/>
      <c r="G469" s="7"/>
      <c r="H469" s="14"/>
      <c r="I469" s="14"/>
    </row>
    <row r="470" spans="1:9" s="2" customFormat="1" ht="12.75" customHeight="1">
      <c r="A470" s="3"/>
      <c r="B470" s="3"/>
      <c r="C470" s="3"/>
      <c r="D470" s="5"/>
      <c r="E470" s="7"/>
      <c r="F470" s="7"/>
      <c r="G470" s="7"/>
      <c r="H470" s="14"/>
      <c r="I470" s="14"/>
    </row>
    <row r="471" spans="1:9" s="2" customFormat="1" ht="12.75" customHeight="1">
      <c r="A471" s="3"/>
      <c r="B471" s="3"/>
      <c r="C471" s="3"/>
      <c r="D471" s="5"/>
      <c r="E471" s="7"/>
      <c r="F471" s="7"/>
      <c r="G471" s="7"/>
      <c r="H471" s="14"/>
      <c r="I471" s="14"/>
    </row>
    <row r="472" spans="1:9" s="2" customFormat="1" ht="12.75" customHeight="1">
      <c r="A472" s="3"/>
      <c r="B472" s="3"/>
      <c r="C472" s="3"/>
      <c r="D472" s="5"/>
      <c r="E472" s="7"/>
      <c r="F472" s="7"/>
      <c r="G472" s="7"/>
      <c r="H472" s="14"/>
      <c r="I472" s="14"/>
    </row>
    <row r="473" spans="1:9" s="2" customFormat="1" ht="12.75" customHeight="1">
      <c r="A473" s="3"/>
      <c r="B473" s="3"/>
      <c r="C473" s="3"/>
      <c r="D473" s="5"/>
      <c r="E473" s="7"/>
      <c r="F473" s="7"/>
      <c r="G473" s="7"/>
      <c r="H473" s="14"/>
      <c r="I473" s="14"/>
    </row>
    <row r="474" spans="1:9" s="2" customFormat="1" ht="12.75" customHeight="1">
      <c r="A474" s="3"/>
      <c r="B474" s="3"/>
      <c r="C474" s="3"/>
      <c r="D474" s="5"/>
      <c r="E474" s="7"/>
      <c r="F474" s="7"/>
      <c r="G474" s="7"/>
      <c r="H474" s="14"/>
      <c r="I474" s="14"/>
    </row>
    <row r="475" spans="1:9" s="2" customFormat="1" ht="12.75" customHeight="1">
      <c r="A475" s="3"/>
      <c r="B475" s="3"/>
      <c r="C475" s="3"/>
      <c r="D475" s="5"/>
      <c r="E475" s="7"/>
      <c r="F475" s="7"/>
      <c r="G475" s="7"/>
      <c r="H475" s="14"/>
      <c r="I475" s="14"/>
    </row>
    <row r="476" spans="1:9" s="2" customFormat="1" ht="12.75" customHeight="1">
      <c r="A476" s="3"/>
      <c r="B476" s="3"/>
      <c r="C476" s="3"/>
      <c r="D476" s="5"/>
      <c r="E476" s="7"/>
      <c r="F476" s="7"/>
      <c r="G476" s="7"/>
      <c r="H476" s="14"/>
      <c r="I476" s="14"/>
    </row>
    <row r="477" spans="1:9" s="2" customFormat="1" ht="12.75" customHeight="1">
      <c r="A477" s="3"/>
      <c r="B477" s="3"/>
      <c r="C477" s="3"/>
      <c r="D477" s="5"/>
      <c r="E477" s="7"/>
      <c r="F477" s="7"/>
      <c r="G477" s="7"/>
      <c r="H477" s="14"/>
      <c r="I477" s="14"/>
    </row>
    <row r="478" spans="1:9" s="2" customFormat="1" ht="12.75" customHeight="1">
      <c r="A478" s="3"/>
      <c r="B478" s="3"/>
      <c r="C478" s="3"/>
      <c r="D478" s="5"/>
      <c r="E478" s="7"/>
      <c r="F478" s="7"/>
      <c r="G478" s="7"/>
      <c r="H478" s="14"/>
      <c r="I478" s="14"/>
    </row>
    <row r="479" spans="1:9" s="2" customFormat="1" ht="12.75" customHeight="1">
      <c r="A479" s="3"/>
      <c r="B479" s="3"/>
      <c r="C479" s="3"/>
      <c r="D479" s="5"/>
      <c r="E479" s="7"/>
      <c r="F479" s="7"/>
      <c r="G479" s="7"/>
      <c r="H479" s="14"/>
      <c r="I479" s="14"/>
    </row>
    <row r="480" spans="1:9" s="2" customFormat="1" ht="12.75" customHeight="1">
      <c r="A480" s="3"/>
      <c r="B480" s="3"/>
      <c r="C480" s="3"/>
      <c r="D480" s="5"/>
      <c r="E480" s="7"/>
      <c r="F480" s="7"/>
      <c r="G480" s="7"/>
      <c r="H480" s="14"/>
      <c r="I480" s="14"/>
    </row>
    <row r="481" spans="1:9" s="2" customFormat="1" ht="12.75" customHeight="1">
      <c r="A481" s="3"/>
      <c r="B481" s="3"/>
      <c r="C481" s="3"/>
      <c r="D481" s="5"/>
      <c r="E481" s="7"/>
      <c r="F481" s="7"/>
      <c r="G481" s="7"/>
      <c r="H481" s="14"/>
      <c r="I481" s="14"/>
    </row>
    <row r="482" spans="1:9" s="2" customFormat="1" ht="12.75" customHeight="1">
      <c r="A482" s="3"/>
      <c r="B482" s="3"/>
      <c r="C482" s="3"/>
      <c r="D482" s="5"/>
      <c r="E482" s="7"/>
      <c r="F482" s="7"/>
      <c r="G482" s="7"/>
      <c r="H482" s="14"/>
      <c r="I482" s="14"/>
    </row>
    <row r="483" spans="1:9" s="2" customFormat="1" ht="12.75" customHeight="1">
      <c r="A483" s="3"/>
      <c r="B483" s="3"/>
      <c r="C483" s="3"/>
      <c r="D483" s="5"/>
      <c r="E483" s="7"/>
      <c r="F483" s="7"/>
      <c r="G483" s="7"/>
      <c r="H483" s="14"/>
      <c r="I483" s="14"/>
    </row>
    <row r="484" spans="1:9" s="2" customFormat="1" ht="12.75" customHeight="1">
      <c r="A484" s="3"/>
      <c r="B484" s="3"/>
      <c r="C484" s="3"/>
      <c r="D484" s="5"/>
      <c r="E484" s="7"/>
      <c r="F484" s="7"/>
      <c r="G484" s="7"/>
      <c r="H484" s="14"/>
      <c r="I484" s="14"/>
    </row>
    <row r="485" spans="1:9" s="2" customFormat="1" ht="12.75" customHeight="1">
      <c r="A485" s="3"/>
      <c r="B485" s="3"/>
      <c r="C485" s="3"/>
      <c r="D485" s="5"/>
      <c r="E485" s="7"/>
      <c r="F485" s="7"/>
      <c r="G485" s="7"/>
      <c r="H485" s="14"/>
      <c r="I485" s="14"/>
    </row>
    <row r="486" spans="1:9" s="2" customFormat="1" ht="12.75" customHeight="1">
      <c r="A486" s="3"/>
      <c r="B486" s="3"/>
      <c r="C486" s="3"/>
      <c r="D486" s="5"/>
      <c r="E486" s="7"/>
      <c r="F486" s="7"/>
      <c r="G486" s="7"/>
      <c r="H486" s="14"/>
      <c r="I486" s="14"/>
    </row>
    <row r="487" spans="1:9" s="2" customFormat="1" ht="12.75" customHeight="1">
      <c r="A487" s="3"/>
      <c r="B487" s="3"/>
      <c r="C487" s="3"/>
      <c r="D487" s="5"/>
      <c r="E487" s="7"/>
      <c r="F487" s="7"/>
      <c r="G487" s="7"/>
      <c r="H487" s="14"/>
      <c r="I487" s="14"/>
    </row>
    <row r="488" spans="1:9" s="2" customFormat="1" ht="12.75" customHeight="1">
      <c r="A488" s="3"/>
      <c r="B488" s="3"/>
      <c r="C488" s="3"/>
      <c r="D488" s="5"/>
      <c r="E488" s="7"/>
      <c r="F488" s="7"/>
      <c r="G488" s="7"/>
      <c r="H488" s="14"/>
      <c r="I488" s="14"/>
    </row>
    <row r="489" spans="1:9" s="2" customFormat="1" ht="12.75" customHeight="1">
      <c r="A489" s="3"/>
      <c r="B489" s="3"/>
      <c r="C489" s="3"/>
      <c r="D489" s="5"/>
      <c r="E489" s="7"/>
      <c r="F489" s="7"/>
      <c r="G489" s="7"/>
      <c r="H489" s="14"/>
      <c r="I489" s="14"/>
    </row>
    <row r="490" spans="1:9" s="2" customFormat="1" ht="12.75" customHeight="1">
      <c r="A490" s="3"/>
      <c r="B490" s="3"/>
      <c r="C490" s="3"/>
      <c r="D490" s="5"/>
      <c r="E490" s="7"/>
      <c r="F490" s="7"/>
      <c r="G490" s="7"/>
      <c r="H490" s="14"/>
      <c r="I490" s="14"/>
    </row>
    <row r="491" spans="1:9" s="2" customFormat="1" ht="12.75" customHeight="1">
      <c r="A491" s="3"/>
      <c r="B491" s="3"/>
      <c r="C491" s="3"/>
      <c r="D491" s="5"/>
      <c r="E491" s="7"/>
      <c r="F491" s="7"/>
      <c r="G491" s="7"/>
      <c r="H491" s="14"/>
      <c r="I491" s="14"/>
    </row>
    <row r="492" spans="1:9" s="2" customFormat="1" ht="12.75" customHeight="1">
      <c r="A492" s="3"/>
      <c r="B492" s="3"/>
      <c r="C492" s="3"/>
      <c r="D492" s="5"/>
      <c r="E492" s="7"/>
      <c r="F492" s="7"/>
      <c r="G492" s="7"/>
      <c r="H492" s="14"/>
      <c r="I492" s="14"/>
    </row>
    <row r="493" spans="1:9" s="2" customFormat="1" ht="12.75" customHeight="1">
      <c r="A493" s="3"/>
      <c r="B493" s="3"/>
      <c r="C493" s="3"/>
      <c r="D493" s="5"/>
      <c r="E493" s="7"/>
      <c r="F493" s="7"/>
      <c r="G493" s="7"/>
      <c r="H493" s="14"/>
      <c r="I493" s="14"/>
    </row>
    <row r="494" spans="1:9" s="2" customFormat="1" ht="12.75" customHeight="1">
      <c r="A494" s="3"/>
      <c r="B494" s="3"/>
      <c r="C494" s="3"/>
      <c r="D494" s="5"/>
      <c r="E494" s="7"/>
      <c r="F494" s="7"/>
      <c r="G494" s="7"/>
      <c r="H494" s="14"/>
      <c r="I494" s="14"/>
    </row>
    <row r="495" spans="1:9" s="2" customFormat="1" ht="12.75" customHeight="1">
      <c r="A495" s="3"/>
      <c r="B495" s="3"/>
      <c r="C495" s="3"/>
      <c r="D495" s="5"/>
      <c r="E495" s="7"/>
      <c r="F495" s="7"/>
      <c r="G495" s="7"/>
      <c r="H495" s="14"/>
      <c r="I495" s="14"/>
    </row>
    <row r="496" spans="1:9" s="2" customFormat="1" ht="12.75" customHeight="1">
      <c r="A496" s="3"/>
      <c r="B496" s="3"/>
      <c r="C496" s="3"/>
      <c r="D496" s="5"/>
      <c r="E496" s="7"/>
      <c r="F496" s="7"/>
      <c r="G496" s="7"/>
      <c r="H496" s="14"/>
      <c r="I496" s="14"/>
    </row>
    <row r="497" spans="1:9" s="2" customFormat="1" ht="12.75" customHeight="1">
      <c r="A497" s="3"/>
      <c r="B497" s="3"/>
      <c r="C497" s="3"/>
      <c r="D497" s="5"/>
      <c r="E497" s="7"/>
      <c r="F497" s="7"/>
      <c r="G497" s="7"/>
      <c r="H497" s="14"/>
      <c r="I497" s="14"/>
    </row>
    <row r="498" spans="1:9" s="2" customFormat="1" ht="12.75" customHeight="1">
      <c r="A498" s="3"/>
      <c r="B498" s="3"/>
      <c r="C498" s="3"/>
      <c r="D498" s="5"/>
      <c r="E498" s="7"/>
      <c r="F498" s="7"/>
      <c r="G498" s="7"/>
      <c r="H498" s="14"/>
      <c r="I498" s="14"/>
    </row>
    <row r="499" spans="1:9" s="2" customFormat="1" ht="12.75" customHeight="1">
      <c r="A499" s="3"/>
      <c r="B499" s="3"/>
      <c r="C499" s="3"/>
      <c r="D499" s="5"/>
      <c r="E499" s="7"/>
      <c r="F499" s="7"/>
      <c r="G499" s="7"/>
      <c r="H499" s="14"/>
      <c r="I499" s="14"/>
    </row>
    <row r="500" spans="1:9" s="2" customFormat="1" ht="12.75" customHeight="1">
      <c r="A500" s="3"/>
      <c r="B500" s="3"/>
      <c r="C500" s="3"/>
      <c r="D500" s="5"/>
      <c r="E500" s="7"/>
      <c r="F500" s="7"/>
      <c r="G500" s="7"/>
      <c r="H500" s="14"/>
      <c r="I500" s="14"/>
    </row>
    <row r="501" spans="1:9" s="2" customFormat="1" ht="12.75" customHeight="1">
      <c r="A501" s="3"/>
      <c r="B501" s="3"/>
      <c r="C501" s="3"/>
      <c r="D501" s="5"/>
      <c r="E501" s="7"/>
      <c r="F501" s="7"/>
      <c r="G501" s="7"/>
      <c r="H501" s="14"/>
      <c r="I501" s="14"/>
    </row>
    <row r="502" spans="1:9" s="2" customFormat="1" ht="12.75" customHeight="1">
      <c r="A502" s="3"/>
      <c r="B502" s="3"/>
      <c r="C502" s="3"/>
      <c r="D502" s="5"/>
      <c r="E502" s="7"/>
      <c r="F502" s="7"/>
      <c r="G502" s="7"/>
      <c r="H502" s="14"/>
      <c r="I502" s="14"/>
    </row>
    <row r="503" spans="1:9" s="2" customFormat="1" ht="12.75" customHeight="1">
      <c r="A503" s="3"/>
      <c r="B503" s="3"/>
      <c r="C503" s="3"/>
      <c r="D503" s="5"/>
      <c r="E503" s="7"/>
      <c r="F503" s="7"/>
      <c r="G503" s="7"/>
      <c r="H503" s="14"/>
      <c r="I503" s="14"/>
    </row>
    <row r="504" spans="1:9" s="2" customFormat="1" ht="12.75" customHeight="1">
      <c r="A504" s="3"/>
      <c r="B504" s="3"/>
      <c r="C504" s="3"/>
      <c r="D504" s="5"/>
      <c r="E504" s="7"/>
      <c r="F504" s="7"/>
      <c r="G504" s="7"/>
      <c r="H504" s="14"/>
      <c r="I504" s="14"/>
    </row>
    <row r="505" spans="1:9" s="2" customFormat="1" ht="12.75" customHeight="1">
      <c r="A505" s="3"/>
      <c r="B505" s="3"/>
      <c r="C505" s="3"/>
      <c r="D505" s="5"/>
      <c r="E505" s="7"/>
      <c r="F505" s="7"/>
      <c r="G505" s="7"/>
      <c r="H505" s="14"/>
      <c r="I505" s="14"/>
    </row>
    <row r="506" spans="1:9" s="2" customFormat="1" ht="12.75" customHeight="1">
      <c r="A506" s="3"/>
      <c r="B506" s="3"/>
      <c r="C506" s="3"/>
      <c r="D506" s="5"/>
      <c r="E506" s="7"/>
      <c r="F506" s="7"/>
      <c r="G506" s="7"/>
      <c r="H506" s="14"/>
      <c r="I506" s="14"/>
    </row>
    <row r="507" spans="1:9" s="2" customFormat="1" ht="12.75" customHeight="1">
      <c r="A507" s="3"/>
      <c r="B507" s="3"/>
      <c r="C507" s="3"/>
      <c r="D507" s="5"/>
      <c r="E507" s="7"/>
      <c r="F507" s="7"/>
      <c r="G507" s="7"/>
      <c r="H507" s="14"/>
      <c r="I507" s="14"/>
    </row>
    <row r="508" spans="1:9" s="2" customFormat="1" ht="12.75" customHeight="1">
      <c r="A508" s="3"/>
      <c r="B508" s="3"/>
      <c r="C508" s="3"/>
      <c r="D508" s="5"/>
      <c r="E508" s="7"/>
      <c r="F508" s="7"/>
      <c r="G508" s="7"/>
      <c r="H508" s="14"/>
      <c r="I508" s="14"/>
    </row>
    <row r="509" spans="1:9" s="2" customFormat="1" ht="12.75" customHeight="1">
      <c r="A509" s="3"/>
      <c r="B509" s="3"/>
      <c r="C509" s="3"/>
      <c r="D509" s="5"/>
      <c r="E509" s="7"/>
      <c r="F509" s="7"/>
      <c r="G509" s="7"/>
      <c r="H509" s="14"/>
      <c r="I509" s="14"/>
    </row>
    <row r="510" spans="1:9" s="2" customFormat="1" ht="12.75" customHeight="1">
      <c r="A510" s="3"/>
      <c r="B510" s="3"/>
      <c r="C510" s="3"/>
      <c r="D510" s="5"/>
      <c r="E510" s="7"/>
      <c r="F510" s="7"/>
      <c r="G510" s="7"/>
      <c r="H510" s="14"/>
      <c r="I510" s="14"/>
    </row>
    <row r="511" spans="1:9" s="2" customFormat="1" ht="12.75" customHeight="1">
      <c r="A511" s="3"/>
      <c r="B511" s="3"/>
      <c r="C511" s="3"/>
      <c r="D511" s="5"/>
      <c r="E511" s="7"/>
      <c r="F511" s="7"/>
      <c r="G511" s="7"/>
      <c r="H511" s="14"/>
      <c r="I511" s="14"/>
    </row>
    <row r="512" spans="1:9" s="2" customFormat="1" ht="12.75" customHeight="1">
      <c r="A512" s="3"/>
      <c r="B512" s="3"/>
      <c r="C512" s="3"/>
      <c r="D512" s="5"/>
      <c r="E512" s="7"/>
      <c r="F512" s="7"/>
      <c r="G512" s="7"/>
      <c r="H512" s="14"/>
      <c r="I512" s="14"/>
    </row>
    <row r="513" spans="1:9" s="2" customFormat="1" ht="12.75" customHeight="1">
      <c r="A513" s="3"/>
      <c r="B513" s="3"/>
      <c r="C513" s="3"/>
      <c r="D513" s="5"/>
      <c r="E513" s="7"/>
      <c r="F513" s="7"/>
      <c r="G513" s="7"/>
      <c r="H513" s="14"/>
      <c r="I513" s="14"/>
    </row>
    <row r="514" spans="1:9" s="2" customFormat="1" ht="12.75" customHeight="1">
      <c r="A514" s="3"/>
      <c r="B514" s="3"/>
      <c r="C514" s="3"/>
      <c r="D514" s="5"/>
      <c r="E514" s="7"/>
      <c r="F514" s="7"/>
      <c r="G514" s="7"/>
      <c r="H514" s="14"/>
      <c r="I514" s="14"/>
    </row>
    <row r="515" spans="1:9" s="2" customFormat="1" ht="12.75" customHeight="1">
      <c r="A515" s="3"/>
      <c r="B515" s="3"/>
      <c r="C515" s="3"/>
      <c r="D515" s="5"/>
      <c r="E515" s="7"/>
      <c r="F515" s="7"/>
      <c r="G515" s="7"/>
      <c r="H515" s="14"/>
      <c r="I515" s="14"/>
    </row>
    <row r="516" spans="1:9" s="2" customFormat="1" ht="12.75" customHeight="1">
      <c r="A516" s="3"/>
      <c r="B516" s="3"/>
      <c r="C516" s="3"/>
      <c r="D516" s="5"/>
      <c r="E516" s="7"/>
      <c r="F516" s="7"/>
      <c r="G516" s="7"/>
      <c r="H516" s="14"/>
      <c r="I516" s="14"/>
    </row>
    <row r="517" spans="1:9" s="2" customFormat="1" ht="12.75" customHeight="1">
      <c r="A517" s="3"/>
      <c r="B517" s="3"/>
      <c r="C517" s="3"/>
      <c r="D517" s="5"/>
      <c r="E517" s="7"/>
      <c r="F517" s="7"/>
      <c r="G517" s="7"/>
      <c r="H517" s="14"/>
      <c r="I517" s="14"/>
    </row>
    <row r="518" spans="1:9" s="2" customFormat="1" ht="12.75" customHeight="1">
      <c r="A518" s="3"/>
      <c r="B518" s="3"/>
      <c r="C518" s="3"/>
      <c r="D518" s="5"/>
      <c r="E518" s="7"/>
      <c r="F518" s="7"/>
      <c r="G518" s="7"/>
      <c r="H518" s="14"/>
      <c r="I518" s="14"/>
    </row>
    <row r="519" spans="1:9" s="2" customFormat="1" ht="12.75" customHeight="1">
      <c r="A519" s="3"/>
      <c r="B519" s="3"/>
      <c r="C519" s="3"/>
      <c r="D519" s="5"/>
      <c r="E519" s="7"/>
      <c r="F519" s="7"/>
      <c r="G519" s="7"/>
      <c r="H519" s="14"/>
      <c r="I519" s="14"/>
    </row>
    <row r="520" spans="1:9" s="2" customFormat="1" ht="12.75" customHeight="1">
      <c r="A520" s="3"/>
      <c r="B520" s="3"/>
      <c r="C520" s="3"/>
      <c r="D520" s="5"/>
      <c r="E520" s="7"/>
      <c r="F520" s="7"/>
      <c r="G520" s="7"/>
      <c r="H520" s="14"/>
      <c r="I520" s="14"/>
    </row>
    <row r="521" spans="1:9" s="2" customFormat="1" ht="12.75" customHeight="1">
      <c r="A521" s="3"/>
      <c r="B521" s="3"/>
      <c r="C521" s="3"/>
      <c r="D521" s="5"/>
      <c r="E521" s="7"/>
      <c r="F521" s="7"/>
      <c r="G521" s="7"/>
      <c r="H521" s="14"/>
      <c r="I521" s="14"/>
    </row>
    <row r="522" spans="1:9" s="2" customFormat="1" ht="12.75" customHeight="1">
      <c r="A522" s="3"/>
      <c r="B522" s="3"/>
      <c r="C522" s="3"/>
      <c r="D522" s="5"/>
      <c r="E522" s="7"/>
      <c r="F522" s="7"/>
      <c r="G522" s="7"/>
      <c r="H522" s="14"/>
      <c r="I522" s="14"/>
    </row>
    <row r="523" spans="1:9" s="2" customFormat="1" ht="12.75" customHeight="1">
      <c r="A523" s="3"/>
      <c r="B523" s="3"/>
      <c r="C523" s="3"/>
      <c r="D523" s="5"/>
      <c r="E523" s="7"/>
      <c r="F523" s="7"/>
      <c r="G523" s="7"/>
      <c r="H523" s="14"/>
      <c r="I523" s="14"/>
    </row>
    <row r="524" spans="1:9" s="2" customFormat="1" ht="12.75" customHeight="1">
      <c r="A524" s="3"/>
      <c r="B524" s="3"/>
      <c r="C524" s="3"/>
      <c r="D524" s="5"/>
      <c r="E524" s="7"/>
      <c r="F524" s="7"/>
      <c r="G524" s="7"/>
      <c r="H524" s="14"/>
      <c r="I524" s="14"/>
    </row>
    <row r="525" spans="1:9" s="2" customFormat="1" ht="12.75" customHeight="1">
      <c r="A525" s="3"/>
      <c r="B525" s="3"/>
      <c r="C525" s="3"/>
      <c r="D525" s="5"/>
      <c r="E525" s="7"/>
      <c r="F525" s="7"/>
      <c r="G525" s="7"/>
      <c r="H525" s="14"/>
      <c r="I525" s="14"/>
    </row>
    <row r="526" spans="1:9" s="2" customFormat="1" ht="12.75" customHeight="1">
      <c r="A526" s="3"/>
      <c r="B526" s="3"/>
      <c r="C526" s="3"/>
      <c r="D526" s="5"/>
      <c r="E526" s="7"/>
      <c r="F526" s="7"/>
      <c r="G526" s="7"/>
      <c r="H526" s="14"/>
      <c r="I526" s="14"/>
    </row>
    <row r="527" spans="1:9" s="2" customFormat="1" ht="12.75" customHeight="1">
      <c r="A527" s="3"/>
      <c r="B527" s="3"/>
      <c r="C527" s="3"/>
      <c r="D527" s="5"/>
      <c r="E527" s="7"/>
      <c r="F527" s="7"/>
      <c r="G527" s="7"/>
      <c r="H527" s="14"/>
      <c r="I527" s="14"/>
    </row>
    <row r="528" spans="1:9" s="2" customFormat="1" ht="12.75" customHeight="1">
      <c r="A528" s="3"/>
      <c r="B528" s="3"/>
      <c r="C528" s="3"/>
      <c r="D528" s="5"/>
      <c r="E528" s="7"/>
      <c r="F528" s="7"/>
      <c r="G528" s="7"/>
      <c r="H528" s="14"/>
      <c r="I528" s="14"/>
    </row>
    <row r="529" spans="1:9" s="2" customFormat="1" ht="12.75" customHeight="1">
      <c r="A529" s="3"/>
      <c r="B529" s="3"/>
      <c r="C529" s="3"/>
      <c r="D529" s="5"/>
      <c r="E529" s="7"/>
      <c r="F529" s="7"/>
      <c r="G529" s="7"/>
      <c r="H529" s="14"/>
      <c r="I529" s="14"/>
    </row>
    <row r="530" spans="1:9" s="2" customFormat="1" ht="12.75" customHeight="1">
      <c r="A530" s="3"/>
      <c r="B530" s="3"/>
      <c r="C530" s="3"/>
      <c r="D530" s="5"/>
      <c r="E530" s="7"/>
      <c r="F530" s="7"/>
      <c r="G530" s="7"/>
      <c r="H530" s="14"/>
      <c r="I530" s="14"/>
    </row>
    <row r="531" spans="1:9" s="2" customFormat="1" ht="12.75" customHeight="1">
      <c r="A531" s="3"/>
      <c r="B531" s="3"/>
      <c r="C531" s="3"/>
      <c r="D531" s="5"/>
      <c r="E531" s="7"/>
      <c r="F531" s="7"/>
      <c r="G531" s="7"/>
      <c r="H531" s="14"/>
      <c r="I531" s="14"/>
    </row>
    <row r="532" spans="1:9" s="2" customFormat="1" ht="12.75" customHeight="1">
      <c r="A532" s="3"/>
      <c r="B532" s="3"/>
      <c r="C532" s="3"/>
      <c r="D532" s="5"/>
      <c r="E532" s="7"/>
      <c r="F532" s="7"/>
      <c r="G532" s="7"/>
      <c r="H532" s="14"/>
      <c r="I532" s="14"/>
    </row>
    <row r="533" spans="1:9" s="2" customFormat="1" ht="12.75" customHeight="1">
      <c r="A533" s="3"/>
      <c r="B533" s="3"/>
      <c r="C533" s="3"/>
      <c r="D533" s="5"/>
      <c r="E533" s="7"/>
      <c r="F533" s="7"/>
      <c r="G533" s="7"/>
      <c r="H533" s="14"/>
      <c r="I533" s="14"/>
    </row>
    <row r="534" spans="1:9" s="2" customFormat="1" ht="12.75" customHeight="1">
      <c r="A534" s="3"/>
      <c r="B534" s="3"/>
      <c r="C534" s="3"/>
      <c r="D534" s="5"/>
      <c r="E534" s="7"/>
      <c r="F534" s="7"/>
      <c r="G534" s="7"/>
      <c r="H534" s="14"/>
      <c r="I534" s="14"/>
    </row>
    <row r="535" spans="1:9" s="2" customFormat="1" ht="12.75" customHeight="1">
      <c r="A535" s="3"/>
      <c r="B535" s="3"/>
      <c r="C535" s="3"/>
      <c r="D535" s="5"/>
      <c r="E535" s="7"/>
      <c r="F535" s="7"/>
      <c r="G535" s="7"/>
      <c r="H535" s="14"/>
      <c r="I535" s="14"/>
    </row>
    <row r="536" spans="1:9" s="2" customFormat="1" ht="12.75" customHeight="1">
      <c r="A536" s="3"/>
      <c r="B536" s="3"/>
      <c r="C536" s="3"/>
      <c r="D536" s="5"/>
      <c r="E536" s="7"/>
      <c r="F536" s="7"/>
      <c r="G536" s="7"/>
      <c r="H536" s="14"/>
      <c r="I536" s="14"/>
    </row>
    <row r="537" spans="1:9" s="2" customFormat="1" ht="12.75" customHeight="1">
      <c r="A537" s="1"/>
      <c r="B537" s="1"/>
      <c r="C537" s="1"/>
      <c r="D537" s="1"/>
      <c r="E537" s="1"/>
      <c r="F537" s="1"/>
      <c r="G537" s="1"/>
      <c r="H537" s="1"/>
      <c r="I537" s="1"/>
    </row>
    <row r="538" spans="1:9" s="2" customFormat="1" ht="12.75" customHeight="1">
      <c r="A538" s="1"/>
      <c r="B538" s="1"/>
      <c r="C538" s="1"/>
      <c r="D538" s="1"/>
      <c r="E538" s="1"/>
      <c r="F538" s="1"/>
      <c r="G538" s="1"/>
      <c r="H538" s="1"/>
      <c r="I538" s="1"/>
    </row>
    <row r="539" spans="1:9" s="2" customFormat="1" ht="12.75" customHeight="1">
      <c r="A539" s="1"/>
      <c r="B539" s="1"/>
      <c r="C539" s="1"/>
      <c r="D539" s="1"/>
      <c r="E539" s="1"/>
      <c r="F539" s="1"/>
      <c r="G539" s="1"/>
      <c r="H539" s="1"/>
      <c r="I539" s="1"/>
    </row>
    <row r="540" spans="1:9" s="2" customFormat="1" ht="12.75" customHeight="1">
      <c r="A540" s="1"/>
      <c r="B540" s="1"/>
      <c r="C540" s="1"/>
      <c r="D540" s="1"/>
      <c r="E540" s="1"/>
      <c r="F540" s="1"/>
      <c r="G540" s="1"/>
      <c r="H540" s="1"/>
      <c r="I540" s="1"/>
    </row>
    <row r="541" spans="1:9" s="2" customFormat="1" ht="12.75" customHeight="1">
      <c r="A541" s="1"/>
      <c r="B541" s="1"/>
      <c r="C541" s="1"/>
      <c r="D541" s="1"/>
      <c r="E541" s="1"/>
      <c r="F541" s="1"/>
      <c r="G541" s="1"/>
      <c r="H541" s="1"/>
      <c r="I541" s="1"/>
    </row>
    <row r="542" spans="1:9" s="2" customFormat="1" ht="12.75" customHeight="1">
      <c r="A542" s="1"/>
      <c r="B542" s="1"/>
      <c r="C542" s="1"/>
      <c r="D542" s="1"/>
      <c r="E542" s="1"/>
      <c r="F542" s="1"/>
      <c r="G542" s="1"/>
      <c r="H542" s="1"/>
      <c r="I542" s="1"/>
    </row>
    <row r="543" spans="1:9" s="2" customFormat="1" ht="12.75" customHeight="1">
      <c r="A543" s="1"/>
      <c r="B543" s="1"/>
      <c r="C543" s="1"/>
      <c r="D543" s="1"/>
      <c r="E543" s="1"/>
      <c r="F543" s="1"/>
      <c r="G543" s="1"/>
      <c r="H543" s="1"/>
      <c r="I543" s="1"/>
    </row>
    <row r="544" spans="1:9" s="2" customFormat="1" ht="12.75" customHeight="1">
      <c r="A544" s="1"/>
      <c r="B544" s="1"/>
      <c r="C544" s="1"/>
      <c r="D544" s="1"/>
      <c r="E544" s="1"/>
      <c r="F544" s="1"/>
      <c r="G544" s="1"/>
      <c r="H544" s="1"/>
      <c r="I544" s="1"/>
    </row>
    <row r="545" spans="1:10" s="2" customFormat="1" ht="12.75" customHeight="1">
      <c r="A545" s="1"/>
      <c r="B545" s="1"/>
      <c r="C545" s="1"/>
      <c r="D545" s="1"/>
      <c r="E545" s="1"/>
      <c r="F545" s="1"/>
      <c r="G545" s="1"/>
      <c r="H545" s="1"/>
      <c r="I545" s="1"/>
    </row>
    <row r="546" spans="1:10" s="2" customFormat="1" ht="12.75" customHeight="1">
      <c r="A546" s="1"/>
      <c r="B546" s="1"/>
      <c r="C546" s="1"/>
      <c r="D546" s="1"/>
      <c r="E546" s="1"/>
      <c r="F546" s="1"/>
      <c r="G546" s="1"/>
      <c r="H546" s="1"/>
      <c r="I546" s="1"/>
    </row>
    <row r="547" spans="1:10" s="2" customFormat="1" ht="12.75" customHeight="1">
      <c r="A547" s="1"/>
      <c r="B547" s="1"/>
      <c r="C547" s="1"/>
      <c r="D547" s="1"/>
      <c r="E547" s="1"/>
      <c r="F547" s="1"/>
      <c r="G547" s="1"/>
      <c r="H547" s="1"/>
      <c r="I547" s="1"/>
    </row>
    <row r="548" spans="1:10" s="2" customFormat="1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s="2" customFormat="1" ht="12.75" customHeight="1">
      <c r="A549" s="1"/>
      <c r="B549" s="1"/>
      <c r="C549" s="1"/>
      <c r="D549" s="1"/>
      <c r="E549" s="1"/>
      <c r="F549" s="1"/>
      <c r="G549" s="1"/>
      <c r="H549" s="1"/>
      <c r="I549" s="1"/>
    </row>
    <row r="550" spans="1:10" s="2" customFormat="1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s="2" customFormat="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s="2" customFormat="1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s="2" customFormat="1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s="2" customFormat="1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s="2" customFormat="1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s="2" customFormat="1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s="2" customFormat="1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s="2" customFormat="1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s="2" customFormat="1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s="2" customFormat="1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s="2" customFormat="1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s="2" customFormat="1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s="2" customFormat="1" ht="12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s="2" customFormat="1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s="2" customFormat="1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s="2" customFormat="1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s="2" customFormat="1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s="2" customFormat="1" ht="12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s="2" customFormat="1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s="2" customFormat="1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s="2" customFormat="1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s="2" customFormat="1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s="2" customFormat="1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s="2" customFormat="1" ht="12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s="2" customFormat="1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s="2" customFormat="1" ht="1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s="2" customFormat="1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s="2" customFormat="1" ht="12.75" customHeight="1">
      <c r="A578" s="3"/>
      <c r="B578" s="3"/>
      <c r="C578" s="3"/>
      <c r="D578" s="5"/>
      <c r="E578" s="7"/>
      <c r="F578" s="7"/>
      <c r="G578" s="7"/>
      <c r="H578" s="14"/>
      <c r="I578" s="14"/>
      <c r="J578" s="1"/>
    </row>
    <row r="579" spans="1:10" s="2" customFormat="1" ht="22.5" customHeight="1">
      <c r="A579" s="3"/>
      <c r="B579" s="3"/>
      <c r="C579" s="3"/>
      <c r="D579" s="5"/>
      <c r="E579" s="7"/>
      <c r="F579" s="7"/>
      <c r="G579" s="7"/>
      <c r="H579" s="14"/>
      <c r="I579" s="14"/>
      <c r="J579" s="1"/>
    </row>
    <row r="580" spans="1:10" s="2" customFormat="1" ht="12.75" customHeight="1">
      <c r="A580" s="3"/>
      <c r="B580" s="3"/>
      <c r="C580" s="3"/>
      <c r="D580" s="5"/>
      <c r="E580" s="7"/>
      <c r="F580" s="7"/>
      <c r="G580" s="7"/>
      <c r="H580" s="14"/>
      <c r="I580" s="14"/>
      <c r="J580" s="1"/>
    </row>
    <row r="581" spans="1:10" s="2" customFormat="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s="2" customFormat="1" ht="12.75" customHeight="1">
      <c r="A582" s="3"/>
      <c r="B582" s="3"/>
      <c r="C582" s="3"/>
      <c r="D582" s="5"/>
      <c r="E582" s="7"/>
      <c r="F582" s="7"/>
      <c r="G582" s="7"/>
      <c r="H582" s="14"/>
      <c r="I582" s="14"/>
      <c r="J582" s="1"/>
    </row>
    <row r="583" spans="1:10" s="2" customFormat="1" ht="12.75" customHeight="1">
      <c r="A583" s="3"/>
      <c r="B583" s="3"/>
      <c r="C583" s="3"/>
      <c r="D583" s="5"/>
      <c r="E583" s="7"/>
      <c r="F583" s="7"/>
      <c r="G583" s="7"/>
      <c r="H583" s="14"/>
      <c r="I583" s="14"/>
      <c r="J583" s="1"/>
    </row>
    <row r="584" spans="1:10" s="2" customFormat="1" ht="12.75" customHeight="1">
      <c r="A584" s="3"/>
      <c r="B584" s="3"/>
      <c r="C584" s="3"/>
      <c r="D584" s="5"/>
      <c r="E584" s="7"/>
      <c r="F584" s="7"/>
      <c r="G584" s="7"/>
      <c r="H584" s="14"/>
      <c r="I584" s="14"/>
      <c r="J584" s="1"/>
    </row>
    <row r="585" spans="1:10" s="2" customFormat="1" ht="12.75" customHeight="1">
      <c r="A585" s="3"/>
      <c r="B585" s="3"/>
      <c r="C585" s="3"/>
      <c r="D585" s="5"/>
      <c r="E585" s="7"/>
      <c r="F585" s="7"/>
      <c r="G585" s="7"/>
      <c r="H585" s="14"/>
      <c r="I585" s="14"/>
      <c r="J585" s="1"/>
    </row>
    <row r="586" spans="1:10" s="2" customFormat="1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s="2" customFormat="1" ht="12.75" customHeight="1">
      <c r="A587" s="3"/>
      <c r="B587" s="3"/>
      <c r="C587" s="3"/>
      <c r="D587" s="5"/>
      <c r="E587" s="7"/>
      <c r="F587" s="7"/>
      <c r="G587" s="7"/>
      <c r="H587" s="14"/>
      <c r="I587" s="14"/>
      <c r="J587" s="1"/>
    </row>
    <row r="588" spans="1:10" s="2" customFormat="1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s="2" customFormat="1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s="2" customFormat="1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s="2" customFormat="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s="2" customFormat="1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s="2" customFormat="1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s="2" customFormat="1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s="2" customFormat="1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s="2" customFormat="1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s="2" customFormat="1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s="2" customFormat="1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s="2" customFormat="1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s="2" customFormat="1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s="2" customFormat="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s="2" customFormat="1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s="2" customFormat="1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s="2" customFormat="1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s="2" customFormat="1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s="2" customFormat="1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s="2" customFormat="1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s="2" customFormat="1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s="2" customFormat="1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s="2" customFormat="1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s="2" customFormat="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s="2" customFormat="1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s="2" customFormat="1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s="2" customFormat="1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s="2" customFormat="1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s="2" customFormat="1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s="2" customFormat="1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s="2" customFormat="1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s="2" customFormat="1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s="2" customFormat="1" ht="12.75" customHeight="1">
      <c r="A620" s="3"/>
      <c r="B620" s="3"/>
      <c r="C620" s="3"/>
      <c r="D620" s="5"/>
      <c r="E620" s="7"/>
      <c r="F620" s="7"/>
      <c r="G620" s="7"/>
      <c r="H620" s="14"/>
      <c r="I620" s="14"/>
      <c r="J620" s="1"/>
    </row>
    <row r="621" spans="1:10" s="2" customFormat="1" ht="12.75" customHeight="1">
      <c r="A621" s="3"/>
      <c r="B621" s="3"/>
      <c r="C621" s="3"/>
      <c r="D621" s="5"/>
      <c r="E621" s="7"/>
      <c r="F621" s="7"/>
      <c r="G621" s="7"/>
      <c r="H621" s="14"/>
      <c r="I621" s="14"/>
      <c r="J621" s="1"/>
    </row>
    <row r="622" spans="1:10" s="2" customFormat="1" ht="12.75" customHeight="1">
      <c r="A622" s="3"/>
      <c r="B622" s="3"/>
      <c r="C622" s="3"/>
      <c r="D622" s="5"/>
      <c r="E622" s="7"/>
      <c r="F622" s="7"/>
      <c r="G622" s="7"/>
      <c r="H622" s="14"/>
      <c r="I622" s="14"/>
      <c r="J622" s="1"/>
    </row>
    <row r="623" spans="1:10" s="2" customFormat="1" ht="12.75" customHeight="1">
      <c r="A623" s="3"/>
      <c r="B623" s="3"/>
      <c r="C623" s="3"/>
      <c r="D623" s="5"/>
      <c r="E623" s="7"/>
      <c r="F623" s="7"/>
      <c r="G623" s="7"/>
      <c r="H623" s="14"/>
      <c r="I623" s="14"/>
      <c r="J623" s="1"/>
    </row>
    <row r="624" spans="1:10" s="2" customFormat="1" ht="12.75" customHeight="1">
      <c r="A624" s="3"/>
      <c r="B624" s="3"/>
      <c r="C624" s="3"/>
      <c r="D624" s="5"/>
      <c r="E624" s="7"/>
      <c r="F624" s="7"/>
      <c r="G624" s="7"/>
      <c r="H624" s="14"/>
      <c r="I624" s="14"/>
      <c r="J624" s="1"/>
    </row>
    <row r="625" spans="1:10" s="2" customFormat="1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s="2" customFormat="1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s="2" customFormat="1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s="2" customFormat="1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s="2" customFormat="1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s="2" customFormat="1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s="2" customFormat="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s="2" customFormat="1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s="2" customFormat="1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s="2" customFormat="1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s="2" customFormat="1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s="2" customFormat="1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s="2" customFormat="1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s="2" customFormat="1" ht="12.75" customHeight="1">
      <c r="A638" s="3"/>
      <c r="B638" s="3"/>
      <c r="C638" s="3"/>
      <c r="D638" s="5"/>
      <c r="E638" s="7"/>
      <c r="F638" s="7"/>
      <c r="G638" s="7"/>
      <c r="H638" s="14"/>
      <c r="I638" s="14"/>
      <c r="J638" s="1"/>
    </row>
    <row r="639" spans="1:10" s="2" customFormat="1" ht="12.75" customHeight="1">
      <c r="A639" s="3"/>
      <c r="B639" s="3"/>
      <c r="C639" s="3"/>
      <c r="D639" s="5"/>
      <c r="E639" s="7"/>
      <c r="F639" s="7"/>
      <c r="G639" s="7"/>
      <c r="H639" s="14"/>
      <c r="I639" s="14"/>
      <c r="J639" s="1"/>
    </row>
    <row r="640" spans="1:10" s="2" customFormat="1" ht="12.75" customHeight="1">
      <c r="A640" s="3"/>
      <c r="B640" s="3"/>
      <c r="C640" s="3"/>
      <c r="D640" s="5"/>
      <c r="E640" s="7"/>
      <c r="F640" s="7"/>
      <c r="G640" s="7"/>
      <c r="H640" s="14"/>
      <c r="I640" s="14"/>
      <c r="J640" s="1"/>
    </row>
    <row r="641" spans="1:10" s="2" customFormat="1" ht="12.75" customHeight="1">
      <c r="A641" s="3"/>
      <c r="B641" s="3"/>
      <c r="C641" s="3"/>
      <c r="D641" s="5"/>
      <c r="E641" s="7"/>
      <c r="F641" s="7"/>
      <c r="G641" s="7"/>
      <c r="H641" s="14"/>
      <c r="I641" s="14"/>
      <c r="J641" s="1"/>
    </row>
    <row r="642" spans="1:10" s="2" customFormat="1" ht="12.75" customHeight="1">
      <c r="A642" s="3"/>
      <c r="B642" s="3"/>
      <c r="C642" s="3"/>
      <c r="D642" s="5"/>
      <c r="E642" s="7"/>
      <c r="F642" s="7"/>
      <c r="G642" s="7"/>
      <c r="H642" s="14"/>
      <c r="I642" s="14"/>
      <c r="J642" s="1"/>
    </row>
    <row r="643" spans="1:10" s="2" customFormat="1" ht="12.75" customHeight="1">
      <c r="A643" s="3"/>
      <c r="B643" s="3"/>
      <c r="C643" s="3"/>
      <c r="D643" s="5"/>
      <c r="E643" s="7"/>
      <c r="F643" s="7"/>
      <c r="G643" s="7"/>
      <c r="H643" s="14"/>
      <c r="I643" s="14"/>
      <c r="J643" s="1"/>
    </row>
    <row r="644" spans="1:10" s="2" customFormat="1" ht="15" customHeight="1">
      <c r="A644" s="3"/>
      <c r="B644" s="3"/>
      <c r="C644" s="3"/>
      <c r="D644" s="5"/>
      <c r="E644" s="7"/>
      <c r="F644" s="7"/>
      <c r="G644" s="7"/>
      <c r="H644" s="14"/>
      <c r="I644" s="14"/>
      <c r="J644" s="1"/>
    </row>
    <row r="645" spans="1:10" s="2" customFormat="1" ht="12.75" customHeight="1">
      <c r="A645" s="3"/>
      <c r="B645" s="3"/>
      <c r="C645" s="3"/>
      <c r="D645" s="5"/>
      <c r="E645" s="7"/>
      <c r="F645" s="7"/>
      <c r="G645" s="7"/>
      <c r="H645" s="14"/>
      <c r="I645" s="14"/>
      <c r="J645" s="1"/>
    </row>
    <row r="646" spans="1:10" s="2" customFormat="1" ht="12.75" customHeight="1">
      <c r="A646" s="3"/>
      <c r="B646" s="3"/>
      <c r="C646" s="3"/>
      <c r="D646" s="5"/>
      <c r="E646" s="7"/>
      <c r="F646" s="7"/>
      <c r="G646" s="7"/>
      <c r="H646" s="14"/>
      <c r="I646" s="14"/>
      <c r="J646" s="1"/>
    </row>
    <row r="647" spans="1:10" s="2" customFormat="1">
      <c r="A647" s="3"/>
      <c r="B647" s="3"/>
      <c r="C647" s="3"/>
      <c r="D647" s="5"/>
      <c r="E647" s="7"/>
      <c r="F647" s="7"/>
      <c r="G647" s="7"/>
      <c r="H647" s="14"/>
      <c r="I647" s="14"/>
      <c r="J647" s="1"/>
    </row>
    <row r="648" spans="1:10" s="2" customFormat="1">
      <c r="A648" s="3"/>
      <c r="B648" s="3"/>
      <c r="C648" s="3"/>
      <c r="D648" s="5"/>
      <c r="E648" s="7"/>
      <c r="F648" s="7"/>
      <c r="G648" s="7"/>
      <c r="H648" s="14"/>
      <c r="I648" s="14"/>
      <c r="J648" s="1"/>
    </row>
    <row r="649" spans="1:10" s="2" customFormat="1">
      <c r="A649" s="3"/>
      <c r="B649" s="3"/>
      <c r="C649" s="3"/>
      <c r="D649" s="5"/>
      <c r="E649" s="7"/>
      <c r="F649" s="7"/>
      <c r="G649" s="7"/>
      <c r="H649" s="14"/>
      <c r="I649" s="14"/>
      <c r="J649" s="1"/>
    </row>
    <row r="650" spans="1:10" s="2" customFormat="1">
      <c r="A650" s="3"/>
      <c r="B650" s="3"/>
      <c r="C650" s="3"/>
      <c r="D650" s="5"/>
      <c r="E650" s="7"/>
      <c r="F650" s="7"/>
      <c r="G650" s="7"/>
      <c r="H650" s="14"/>
      <c r="I650" s="14"/>
      <c r="J650" s="1"/>
    </row>
    <row r="651" spans="1:10" s="2" customFormat="1">
      <c r="A651" s="3"/>
      <c r="B651" s="3"/>
      <c r="C651" s="3"/>
      <c r="D651" s="5"/>
      <c r="E651" s="7"/>
      <c r="F651" s="7"/>
      <c r="G651" s="7"/>
      <c r="H651" s="14"/>
      <c r="I651" s="14"/>
      <c r="J651" s="1"/>
    </row>
    <row r="652" spans="1:10" s="2" customFormat="1">
      <c r="A652" s="3"/>
      <c r="B652" s="3"/>
      <c r="C652" s="3"/>
      <c r="D652" s="5"/>
      <c r="E652" s="7"/>
      <c r="F652" s="7"/>
      <c r="G652" s="7"/>
      <c r="H652" s="14"/>
      <c r="I652" s="14"/>
      <c r="J652" s="1"/>
    </row>
    <row r="653" spans="1:10" s="2" customFormat="1">
      <c r="A653" s="3"/>
      <c r="B653" s="3"/>
      <c r="C653" s="3"/>
      <c r="D653" s="5"/>
      <c r="E653" s="7"/>
      <c r="F653" s="7"/>
      <c r="G653" s="7"/>
      <c r="H653" s="14"/>
      <c r="I653" s="14"/>
      <c r="J653" s="1"/>
    </row>
    <row r="654" spans="1:10" s="2" customFormat="1" ht="12.75" customHeight="1">
      <c r="A654" s="3"/>
      <c r="B654" s="3"/>
      <c r="C654" s="3"/>
      <c r="D654" s="5"/>
      <c r="E654" s="7"/>
      <c r="F654" s="7"/>
      <c r="G654" s="7"/>
      <c r="H654" s="14"/>
      <c r="I654" s="14"/>
      <c r="J654" s="1"/>
    </row>
    <row r="655" spans="1:10" s="2" customFormat="1" ht="12.75" customHeight="1">
      <c r="A655" s="3"/>
      <c r="B655" s="3"/>
      <c r="C655" s="3"/>
      <c r="D655" s="5"/>
      <c r="E655" s="7"/>
      <c r="F655" s="7"/>
      <c r="G655" s="7"/>
      <c r="H655" s="14"/>
      <c r="I655" s="14"/>
      <c r="J655" s="1"/>
    </row>
    <row r="656" spans="1:10" s="2" customFormat="1" ht="12.75" customHeight="1">
      <c r="A656" s="3"/>
      <c r="B656" s="3"/>
      <c r="C656" s="3"/>
      <c r="D656" s="5"/>
      <c r="E656" s="7"/>
      <c r="F656" s="7"/>
      <c r="G656" s="7"/>
      <c r="H656" s="14"/>
      <c r="I656" s="14"/>
      <c r="J656" s="1"/>
    </row>
    <row r="657" spans="1:10" s="2" customFormat="1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s="2" customFormat="1" ht="12.75" customHeight="1">
      <c r="A658" s="3"/>
      <c r="B658" s="3"/>
      <c r="C658" s="3"/>
      <c r="D658" s="5"/>
      <c r="E658" s="7"/>
      <c r="F658" s="7"/>
      <c r="G658" s="7"/>
      <c r="H658" s="14"/>
      <c r="I658" s="14"/>
      <c r="J658" s="1"/>
    </row>
    <row r="659" spans="1:10" s="2" customFormat="1" ht="12.75" customHeight="1">
      <c r="A659" s="3"/>
      <c r="B659" s="3"/>
      <c r="C659" s="3"/>
      <c r="D659" s="5"/>
      <c r="E659" s="7"/>
      <c r="F659" s="7"/>
      <c r="G659" s="7"/>
      <c r="H659" s="14"/>
      <c r="I659" s="14"/>
      <c r="J659" s="1"/>
    </row>
    <row r="660" spans="1:10" s="2" customFormat="1" ht="12.75" customHeight="1">
      <c r="A660" s="3"/>
      <c r="B660" s="3"/>
      <c r="C660" s="3"/>
      <c r="D660" s="5"/>
      <c r="E660" s="7"/>
      <c r="F660" s="7"/>
      <c r="G660" s="7"/>
      <c r="H660" s="14"/>
      <c r="I660" s="14"/>
      <c r="J660" s="1"/>
    </row>
    <row r="661" spans="1:10" s="2" customFormat="1" ht="12.75" customHeight="1">
      <c r="A661" s="3"/>
      <c r="B661" s="3"/>
      <c r="C661" s="3"/>
      <c r="D661" s="5"/>
      <c r="E661" s="7"/>
      <c r="F661" s="7"/>
      <c r="G661" s="7"/>
      <c r="H661" s="14"/>
      <c r="I661" s="14"/>
      <c r="J661" s="1"/>
    </row>
    <row r="662" spans="1:10" s="2" customFormat="1" ht="12.75" customHeight="1">
      <c r="A662" s="3"/>
      <c r="B662" s="3"/>
      <c r="C662" s="3"/>
      <c r="D662" s="5"/>
      <c r="E662" s="7"/>
      <c r="F662" s="7"/>
      <c r="G662" s="7"/>
      <c r="H662" s="14"/>
      <c r="I662" s="14"/>
      <c r="J662" s="1"/>
    </row>
    <row r="663" spans="1:10" s="2" customFormat="1" ht="12.75" customHeight="1">
      <c r="A663" s="3"/>
      <c r="B663" s="3"/>
      <c r="C663" s="3"/>
      <c r="D663" s="5"/>
      <c r="E663" s="7"/>
      <c r="F663" s="7"/>
      <c r="G663" s="7"/>
      <c r="H663" s="14"/>
      <c r="I663" s="14"/>
      <c r="J663" s="1"/>
    </row>
    <row r="664" spans="1:10" s="2" customFormat="1" ht="12.75" customHeight="1">
      <c r="A664" s="3"/>
      <c r="B664" s="3"/>
      <c r="C664" s="3"/>
      <c r="D664" s="5"/>
      <c r="E664" s="7"/>
      <c r="F664" s="7"/>
      <c r="G664" s="7"/>
      <c r="H664" s="14"/>
      <c r="I664" s="14"/>
      <c r="J664" s="1"/>
    </row>
    <row r="665" spans="1:10" s="2" customFormat="1" ht="12.75" customHeight="1">
      <c r="A665" s="3"/>
      <c r="B665" s="3"/>
      <c r="C665" s="3"/>
      <c r="D665" s="5"/>
      <c r="E665" s="7"/>
      <c r="F665" s="7"/>
      <c r="G665" s="7"/>
      <c r="H665" s="14"/>
      <c r="I665" s="14"/>
      <c r="J665" s="1"/>
    </row>
    <row r="666" spans="1:10" s="2" customFormat="1" ht="12.75" customHeight="1">
      <c r="A666" s="3"/>
      <c r="B666" s="3"/>
      <c r="C666" s="3"/>
      <c r="D666" s="5"/>
      <c r="E666" s="7"/>
      <c r="F666" s="7"/>
      <c r="G666" s="7"/>
      <c r="H666" s="14"/>
      <c r="I666" s="14"/>
      <c r="J666" s="1"/>
    </row>
    <row r="667" spans="1:10" s="2" customFormat="1" ht="12.75" customHeight="1">
      <c r="A667" s="3"/>
      <c r="B667" s="3"/>
      <c r="C667" s="3"/>
      <c r="D667" s="5"/>
      <c r="E667" s="7"/>
      <c r="F667" s="7"/>
      <c r="G667" s="7"/>
      <c r="H667" s="14"/>
      <c r="I667" s="14"/>
      <c r="J667" s="1"/>
    </row>
    <row r="668" spans="1:10" s="2" customFormat="1" ht="12.75" customHeight="1">
      <c r="A668" s="3"/>
      <c r="B668" s="3"/>
      <c r="C668" s="3"/>
      <c r="D668" s="5"/>
      <c r="E668" s="7"/>
      <c r="F668" s="7"/>
      <c r="G668" s="7"/>
      <c r="H668" s="14"/>
      <c r="I668" s="14"/>
      <c r="J668" s="1"/>
    </row>
    <row r="669" spans="1:10" s="2" customFormat="1" ht="12.75" customHeight="1">
      <c r="A669" s="3"/>
      <c r="B669" s="3"/>
      <c r="C669" s="3"/>
      <c r="D669" s="5"/>
      <c r="E669" s="7"/>
      <c r="F669" s="7"/>
      <c r="G669" s="7"/>
      <c r="H669" s="14"/>
      <c r="I669" s="14"/>
      <c r="J669" s="1"/>
    </row>
    <row r="670" spans="1:10" s="2" customFormat="1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s="2" customFormat="1" ht="12.75" customHeight="1">
      <c r="A671" s="3"/>
      <c r="B671" s="3"/>
      <c r="C671" s="3"/>
      <c r="D671" s="5"/>
      <c r="E671" s="7"/>
      <c r="F671" s="7"/>
      <c r="G671" s="7"/>
      <c r="H671" s="14"/>
      <c r="I671" s="14"/>
      <c r="J671" s="1"/>
    </row>
    <row r="672" spans="1:10" s="2" customFormat="1" ht="12.75" customHeight="1">
      <c r="A672" s="3"/>
      <c r="B672" s="3"/>
      <c r="C672" s="3"/>
      <c r="D672" s="5"/>
      <c r="E672" s="7"/>
      <c r="F672" s="7"/>
      <c r="G672" s="7"/>
      <c r="H672" s="14"/>
      <c r="I672" s="14"/>
      <c r="J672" s="1"/>
    </row>
    <row r="673" spans="1:10" s="2" customFormat="1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s="2" customFormat="1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s="2" customFormat="1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s="2" customFormat="1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s="2" customFormat="1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s="2" customFormat="1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s="2" customFormat="1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s="2" customFormat="1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s="2" customFormat="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s="2" customFormat="1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s="2" customFormat="1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s="2" customFormat="1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s="2" customFormat="1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s="2" customFormat="1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s="2" customFormat="1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s="2" customFormat="1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s="2" customFormat="1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s="2" customFormat="1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s="2" customFormat="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s="2" customFormat="1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s="2" customFormat="1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s="2" customFormat="1" ht="12.75" customHeight="1">
      <c r="A694" s="3"/>
      <c r="B694" s="3"/>
      <c r="C694" s="3"/>
      <c r="D694" s="5"/>
      <c r="E694" s="7"/>
      <c r="F694" s="7"/>
      <c r="G694" s="7"/>
      <c r="H694" s="14"/>
      <c r="I694" s="14"/>
      <c r="J694" s="1"/>
    </row>
    <row r="695" spans="1:10" s="2" customFormat="1" ht="12.75" customHeight="1">
      <c r="A695" s="3"/>
      <c r="B695" s="3"/>
      <c r="C695" s="3"/>
      <c r="D695" s="5"/>
      <c r="E695" s="7"/>
      <c r="F695" s="7"/>
      <c r="G695" s="7"/>
      <c r="H695" s="14"/>
      <c r="I695" s="14"/>
      <c r="J695" s="1"/>
    </row>
    <row r="696" spans="1:10" s="2" customFormat="1" ht="12.75" customHeight="1">
      <c r="A696" s="3"/>
      <c r="B696" s="3"/>
      <c r="C696" s="3"/>
      <c r="D696" s="5"/>
      <c r="E696" s="7"/>
      <c r="F696" s="7"/>
      <c r="G696" s="7"/>
      <c r="H696" s="14"/>
      <c r="I696" s="14"/>
      <c r="J696" s="1"/>
    </row>
    <row r="697" spans="1:10" s="2" customFormat="1" ht="12.75" customHeight="1">
      <c r="A697" s="3"/>
      <c r="B697" s="3"/>
      <c r="C697" s="3"/>
      <c r="D697" s="5"/>
      <c r="E697" s="7"/>
      <c r="F697" s="7"/>
      <c r="G697" s="7"/>
      <c r="H697" s="14"/>
      <c r="I697" s="14"/>
      <c r="J697" s="1"/>
    </row>
    <row r="698" spans="1:10" s="2" customFormat="1" ht="12.75" customHeight="1">
      <c r="A698" s="3"/>
      <c r="B698" s="3"/>
      <c r="C698" s="3"/>
      <c r="D698" s="5"/>
      <c r="E698" s="7"/>
      <c r="F698" s="7"/>
      <c r="G698" s="7"/>
      <c r="H698" s="14"/>
      <c r="I698" s="14"/>
      <c r="J698" s="1"/>
    </row>
    <row r="699" spans="1:10" s="2" customFormat="1" ht="12.75" customHeight="1">
      <c r="A699" s="3"/>
      <c r="B699" s="3"/>
      <c r="C699" s="3"/>
      <c r="D699" s="5"/>
      <c r="E699" s="7"/>
      <c r="F699" s="7"/>
      <c r="G699" s="7"/>
      <c r="H699" s="14"/>
      <c r="I699" s="14"/>
      <c r="J699" s="1"/>
    </row>
    <row r="700" spans="1:10" s="2" customFormat="1" ht="12.75" customHeight="1">
      <c r="A700" s="3"/>
      <c r="B700" s="3"/>
      <c r="C700" s="3"/>
      <c r="D700" s="5"/>
      <c r="E700" s="7"/>
      <c r="F700" s="7"/>
      <c r="G700" s="7"/>
      <c r="H700" s="14"/>
      <c r="I700" s="14"/>
      <c r="J700" s="1"/>
    </row>
    <row r="701" spans="1:10" s="2" customFormat="1" ht="12.75" customHeight="1">
      <c r="A701" s="3"/>
      <c r="B701" s="3"/>
      <c r="C701" s="3"/>
      <c r="D701" s="5"/>
      <c r="E701" s="7"/>
      <c r="F701" s="7"/>
      <c r="G701" s="7"/>
      <c r="H701" s="14"/>
      <c r="I701" s="14"/>
      <c r="J701" s="1"/>
    </row>
    <row r="702" spans="1:10" s="2" customFormat="1" ht="12.75" customHeight="1">
      <c r="A702" s="3"/>
      <c r="B702" s="3"/>
      <c r="C702" s="3"/>
      <c r="D702" s="5"/>
      <c r="E702" s="7"/>
      <c r="F702" s="7"/>
      <c r="G702" s="7"/>
      <c r="H702" s="14"/>
      <c r="I702" s="14"/>
      <c r="J702" s="1"/>
    </row>
    <row r="703" spans="1:10" s="2" customFormat="1" ht="12.75" customHeight="1">
      <c r="A703" s="3"/>
      <c r="B703" s="3"/>
      <c r="C703" s="3"/>
      <c r="D703" s="5"/>
      <c r="E703" s="7"/>
      <c r="F703" s="7"/>
      <c r="G703" s="7"/>
      <c r="H703" s="14"/>
      <c r="I703" s="14"/>
      <c r="J703" s="1"/>
    </row>
    <row r="704" spans="1:10" s="2" customFormat="1" ht="12.75" customHeight="1">
      <c r="A704" s="3"/>
      <c r="B704" s="3"/>
      <c r="C704" s="3"/>
      <c r="D704" s="5"/>
      <c r="E704" s="7"/>
      <c r="F704" s="7"/>
      <c r="G704" s="7"/>
      <c r="H704" s="14"/>
      <c r="I704" s="14"/>
      <c r="J704" s="1"/>
    </row>
    <row r="705" spans="1:10" s="2" customFormat="1" ht="12.75" customHeight="1">
      <c r="A705" s="3"/>
      <c r="B705" s="3"/>
      <c r="C705" s="3"/>
      <c r="D705" s="5"/>
      <c r="E705" s="7"/>
      <c r="F705" s="7"/>
      <c r="G705" s="7"/>
      <c r="H705" s="14"/>
      <c r="I705" s="14"/>
      <c r="J705" s="1"/>
    </row>
    <row r="706" spans="1:10" s="2" customFormat="1" ht="12.75" customHeight="1">
      <c r="A706" s="3"/>
      <c r="B706" s="3"/>
      <c r="C706" s="3"/>
      <c r="D706" s="5"/>
      <c r="E706" s="7"/>
      <c r="F706" s="7"/>
      <c r="G706" s="7"/>
      <c r="H706" s="14"/>
      <c r="I706" s="14"/>
      <c r="J706" s="1"/>
    </row>
    <row r="707" spans="1:10" s="2" customFormat="1" ht="12.75" customHeight="1">
      <c r="A707" s="3"/>
      <c r="B707" s="3"/>
      <c r="C707" s="3"/>
      <c r="D707" s="5"/>
      <c r="E707" s="7"/>
      <c r="F707" s="7"/>
      <c r="G707" s="7"/>
      <c r="H707" s="14"/>
      <c r="I707" s="14"/>
      <c r="J707" s="1"/>
    </row>
    <row r="708" spans="1:10" s="2" customFormat="1" ht="12.75" customHeight="1">
      <c r="A708" s="3"/>
      <c r="B708" s="3"/>
      <c r="C708" s="3"/>
      <c r="D708" s="5"/>
      <c r="E708" s="7"/>
      <c r="F708" s="7"/>
      <c r="G708" s="7"/>
      <c r="H708" s="14"/>
      <c r="I708" s="14"/>
      <c r="J708" s="1"/>
    </row>
    <row r="709" spans="1:10" s="2" customFormat="1" ht="12.75" customHeight="1">
      <c r="A709" s="3"/>
      <c r="B709" s="3"/>
      <c r="C709" s="3"/>
      <c r="D709" s="5"/>
      <c r="E709" s="7"/>
      <c r="F709" s="7"/>
      <c r="G709" s="7"/>
      <c r="H709" s="14"/>
      <c r="I709" s="14"/>
      <c r="J709" s="1"/>
    </row>
    <row r="710" spans="1:10" s="2" customFormat="1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s="2" customFormat="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s="2" customFormat="1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s="2" customFormat="1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s="2" customFormat="1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s="2" customFormat="1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s="2" customFormat="1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s="2" customFormat="1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s="2" customFormat="1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s="2" customFormat="1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s="2" customFormat="1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s="2" customFormat="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s="2" customFormat="1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s="2" customFormat="1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s="2" customFormat="1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s="2" customFormat="1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s="2" customFormat="1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s="2" customFormat="1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s="2" customFormat="1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s="2" customFormat="1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s="2" customFormat="1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s="2" customFormat="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s="2" customFormat="1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s="2" customFormat="1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s="2" customFormat="1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s="2" customFormat="1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s="2" customFormat="1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s="2" customFormat="1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s="2" customFormat="1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s="2" customFormat="1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s="2" customFormat="1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s="2" customFormat="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s="2" customFormat="1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s="2" customFormat="1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s="2" customFormat="1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s="2" customFormat="1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s="2" customFormat="1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s="2" customFormat="1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s="2" customFormat="1" ht="18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s="2" customFormat="1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s="2" customFormat="1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s="2" customFormat="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s="2" customFormat="1" ht="1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6" s="2" customFormat="1" ht="1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6" s="2" customFormat="1" ht="1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6" s="2" customFormat="1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6" s="2" customFormat="1" ht="1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6" s="2" customFormat="1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6" s="2" customFormat="1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s="2" customFormat="1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s="2" customFormat="1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s="2" customFormat="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s="2" customFormat="1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s="2" customFormat="1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s="2" customFormat="1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s="2" customFormat="1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s="2" customFormat="1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s="2" customFormat="1" ht="25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s="2" customFormat="1" ht="18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s="2" customFormat="1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s="2" customFormat="1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s="2" customFormat="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s="2" customFormat="1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s="2" customFormat="1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s="2" customFormat="1" ht="25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s="2" customFormat="1" ht="22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s="2" customFormat="1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s="2" customFormat="1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s="2" customFormat="1" ht="1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s="2" customFormat="1" ht="15" customHeight="1">
      <c r="A779" s="3"/>
      <c r="B779" s="3"/>
      <c r="C779" s="3"/>
      <c r="D779" s="5"/>
      <c r="E779" s="7"/>
      <c r="F779" s="7"/>
      <c r="G779" s="7"/>
      <c r="H779" s="14"/>
      <c r="I779" s="14"/>
      <c r="J779" s="1"/>
      <c r="K779" s="1"/>
      <c r="L779" s="1"/>
      <c r="M779" s="1"/>
      <c r="N779" s="1"/>
      <c r="O779" s="1"/>
      <c r="P779" s="1"/>
    </row>
    <row r="780" spans="1:16" s="2" customFormat="1" ht="13.5" customHeight="1">
      <c r="A780" s="3"/>
      <c r="B780" s="3"/>
      <c r="C780" s="3"/>
      <c r="D780" s="5"/>
      <c r="E780" s="7"/>
      <c r="F780" s="7"/>
      <c r="G780" s="7"/>
      <c r="H780" s="14"/>
      <c r="I780" s="14"/>
      <c r="J780" s="1"/>
      <c r="K780" s="1"/>
      <c r="L780" s="1"/>
      <c r="M780" s="1"/>
      <c r="N780" s="1"/>
      <c r="O780" s="1"/>
      <c r="P780" s="1"/>
    </row>
    <row r="781" spans="1:16" s="2" customFormat="1" ht="12.75" customHeight="1">
      <c r="A781" s="3"/>
      <c r="B781" s="3"/>
      <c r="C781" s="3"/>
      <c r="D781" s="5"/>
      <c r="E781" s="7"/>
      <c r="F781" s="7"/>
      <c r="G781" s="7"/>
      <c r="H781" s="14"/>
      <c r="I781" s="14"/>
      <c r="J781" s="1"/>
      <c r="K781" s="1"/>
      <c r="L781" s="1"/>
      <c r="M781" s="1"/>
      <c r="N781" s="1"/>
      <c r="O781" s="1"/>
      <c r="P781" s="1"/>
    </row>
    <row r="782" spans="1:16" s="2" customFormat="1" ht="12.75" customHeight="1">
      <c r="A782" s="3"/>
      <c r="B782" s="3"/>
      <c r="C782" s="3"/>
      <c r="D782" s="5"/>
      <c r="E782" s="7"/>
      <c r="F782" s="7"/>
      <c r="G782" s="7"/>
      <c r="H782" s="14"/>
      <c r="I782" s="14"/>
      <c r="J782" s="1"/>
      <c r="K782" s="1"/>
      <c r="L782" s="1"/>
      <c r="M782" s="1"/>
      <c r="N782" s="1"/>
      <c r="O782" s="1"/>
      <c r="P782" s="1"/>
    </row>
    <row r="783" spans="1:16" s="2" customFormat="1" ht="12.75" customHeight="1">
      <c r="A783" s="3"/>
      <c r="B783" s="3"/>
      <c r="C783" s="3"/>
      <c r="D783" s="5"/>
      <c r="E783" s="7"/>
      <c r="F783" s="7"/>
      <c r="G783" s="7"/>
      <c r="H783" s="14"/>
      <c r="I783" s="14"/>
      <c r="J783" s="1"/>
      <c r="K783" s="1"/>
      <c r="L783" s="1"/>
      <c r="M783" s="1"/>
      <c r="N783" s="1"/>
      <c r="O783" s="1"/>
      <c r="P783" s="1"/>
    </row>
    <row r="784" spans="1:16" s="2" customFormat="1" ht="12.75" customHeight="1">
      <c r="A784" s="3"/>
      <c r="B784" s="3"/>
      <c r="C784" s="3"/>
      <c r="D784" s="5"/>
      <c r="E784" s="7"/>
      <c r="F784" s="7"/>
      <c r="G784" s="7"/>
      <c r="H784" s="14"/>
      <c r="I784" s="14"/>
      <c r="J784" s="1"/>
      <c r="K784" s="1"/>
      <c r="L784" s="1"/>
      <c r="M784" s="1"/>
      <c r="N784" s="1"/>
      <c r="O784" s="1"/>
      <c r="P784" s="1"/>
    </row>
    <row r="785" spans="1:16" s="2" customFormat="1" ht="12.75" customHeight="1">
      <c r="A785" s="3"/>
      <c r="B785" s="3"/>
      <c r="C785" s="3"/>
      <c r="D785" s="5"/>
      <c r="E785" s="7"/>
      <c r="F785" s="7"/>
      <c r="G785" s="7"/>
      <c r="H785" s="14"/>
      <c r="I785" s="14"/>
      <c r="J785" s="1"/>
      <c r="K785" s="1"/>
      <c r="L785" s="1"/>
      <c r="M785" s="1"/>
      <c r="N785" s="1"/>
      <c r="O785" s="1"/>
      <c r="P785" s="1"/>
    </row>
    <row r="786" spans="1:16" s="2" customFormat="1" ht="12.75" customHeight="1">
      <c r="A786" s="3"/>
      <c r="B786" s="3"/>
      <c r="C786" s="3"/>
      <c r="D786" s="5"/>
      <c r="E786" s="7"/>
      <c r="F786" s="7"/>
      <c r="G786" s="7"/>
      <c r="H786" s="14"/>
      <c r="I786" s="14"/>
      <c r="J786" s="1"/>
      <c r="K786" s="1"/>
      <c r="L786" s="1"/>
      <c r="M786" s="1"/>
      <c r="N786" s="1"/>
      <c r="O786" s="1"/>
      <c r="P786" s="1"/>
    </row>
    <row r="787" spans="1:16" s="2" customFormat="1" ht="12.75" customHeight="1">
      <c r="A787" s="3"/>
      <c r="B787" s="3"/>
      <c r="C787" s="3"/>
      <c r="D787" s="5"/>
      <c r="E787" s="7"/>
      <c r="F787" s="7"/>
      <c r="G787" s="7"/>
      <c r="H787" s="14"/>
      <c r="I787" s="14"/>
      <c r="J787" s="1"/>
      <c r="K787" s="1"/>
      <c r="L787" s="1"/>
      <c r="M787" s="1"/>
      <c r="N787" s="1"/>
      <c r="O787" s="1"/>
      <c r="P787" s="1"/>
    </row>
    <row r="788" spans="1:16" s="2" customFormat="1" ht="12.75" customHeight="1">
      <c r="A788" s="3"/>
      <c r="B788" s="3"/>
      <c r="C788" s="3"/>
      <c r="D788" s="5"/>
      <c r="E788" s="7"/>
      <c r="F788" s="7"/>
      <c r="G788" s="7"/>
      <c r="H788" s="14"/>
      <c r="I788" s="14"/>
      <c r="J788" s="1"/>
      <c r="K788" s="1"/>
      <c r="L788" s="1"/>
      <c r="M788" s="1"/>
      <c r="N788" s="1"/>
      <c r="O788" s="1"/>
      <c r="P788" s="1"/>
    </row>
    <row r="789" spans="1:16" s="2" customFormat="1" ht="12.75" customHeight="1">
      <c r="A789" s="3"/>
      <c r="B789" s="3"/>
      <c r="C789" s="3"/>
      <c r="D789" s="5"/>
      <c r="E789" s="7"/>
      <c r="F789" s="7"/>
      <c r="G789" s="7"/>
      <c r="H789" s="14"/>
      <c r="I789" s="14"/>
      <c r="J789" s="1"/>
      <c r="K789" s="1"/>
      <c r="L789" s="1"/>
      <c r="M789" s="1"/>
      <c r="N789" s="1"/>
      <c r="O789" s="1"/>
      <c r="P789" s="1"/>
    </row>
    <row r="790" spans="1:16" s="2" customFormat="1" ht="12.75" customHeight="1">
      <c r="A790" s="3"/>
      <c r="B790" s="3"/>
      <c r="C790" s="3"/>
      <c r="D790" s="5"/>
      <c r="E790" s="7"/>
      <c r="F790" s="7"/>
      <c r="G790" s="7"/>
      <c r="H790" s="14"/>
      <c r="I790" s="14"/>
      <c r="J790" s="1"/>
      <c r="K790" s="1"/>
      <c r="L790" s="1"/>
      <c r="M790" s="1"/>
      <c r="N790" s="1"/>
      <c r="O790" s="1"/>
      <c r="P790" s="1"/>
    </row>
    <row r="791" spans="1:16" s="2" customFormat="1" ht="12.75" customHeight="1">
      <c r="A791" s="3"/>
      <c r="B791" s="3"/>
      <c r="C791" s="3"/>
      <c r="D791" s="5"/>
      <c r="E791" s="7"/>
      <c r="F791" s="7"/>
      <c r="G791" s="7"/>
      <c r="H791" s="14"/>
      <c r="I791" s="14"/>
      <c r="J791" s="1"/>
      <c r="K791" s="1"/>
      <c r="L791" s="1"/>
      <c r="M791" s="1"/>
      <c r="N791" s="1"/>
      <c r="O791" s="1"/>
      <c r="P791" s="1"/>
    </row>
    <row r="792" spans="1:16" s="2" customFormat="1" ht="12.75" customHeight="1">
      <c r="A792" s="3"/>
      <c r="B792" s="3"/>
      <c r="C792" s="3"/>
      <c r="D792" s="5"/>
      <c r="E792" s="7"/>
      <c r="F792" s="7"/>
      <c r="G792" s="7"/>
      <c r="H792" s="14"/>
      <c r="I792" s="14"/>
      <c r="J792" s="1"/>
      <c r="K792" s="1"/>
      <c r="L792" s="1"/>
      <c r="M792" s="1"/>
      <c r="N792" s="1"/>
      <c r="O792" s="1"/>
      <c r="P792" s="1"/>
    </row>
    <row r="793" spans="1:16" s="2" customFormat="1" ht="12.75" customHeight="1">
      <c r="A793" s="3"/>
      <c r="B793" s="3"/>
      <c r="C793" s="3"/>
      <c r="D793" s="5"/>
      <c r="E793" s="7"/>
      <c r="F793" s="7"/>
      <c r="G793" s="7"/>
      <c r="H793" s="14"/>
      <c r="I793" s="14"/>
      <c r="J793" s="1"/>
      <c r="K793" s="1"/>
      <c r="L793" s="1"/>
      <c r="M793" s="1"/>
      <c r="N793" s="1"/>
      <c r="O793" s="1"/>
      <c r="P793" s="1"/>
    </row>
    <row r="794" spans="1:16" s="2" customFormat="1" ht="12.75" customHeight="1">
      <c r="A794" s="3"/>
      <c r="B794" s="3"/>
      <c r="C794" s="3"/>
      <c r="D794" s="5"/>
      <c r="E794" s="7"/>
      <c r="F794" s="7"/>
      <c r="G794" s="7"/>
      <c r="H794" s="14"/>
      <c r="I794" s="14"/>
      <c r="J794" s="1"/>
      <c r="K794" s="1"/>
      <c r="L794" s="1"/>
      <c r="M794" s="1"/>
      <c r="N794" s="1"/>
      <c r="O794" s="1"/>
      <c r="P794" s="1"/>
    </row>
    <row r="795" spans="1:16" s="2" customFormat="1" ht="12.75" customHeight="1">
      <c r="A795" s="3"/>
      <c r="B795" s="3"/>
      <c r="C795" s="3"/>
      <c r="D795" s="5"/>
      <c r="E795" s="7"/>
      <c r="F795" s="7"/>
      <c r="G795" s="7"/>
      <c r="H795" s="14"/>
      <c r="I795" s="14"/>
      <c r="J795" s="1"/>
      <c r="K795" s="1"/>
      <c r="L795" s="1"/>
      <c r="M795" s="1"/>
      <c r="N795" s="1"/>
      <c r="O795" s="1"/>
      <c r="P795" s="1"/>
    </row>
    <row r="796" spans="1:16" s="2" customFormat="1" ht="12.75" customHeight="1">
      <c r="A796" s="3"/>
      <c r="B796" s="3"/>
      <c r="C796" s="3"/>
      <c r="D796" s="5"/>
      <c r="E796" s="7"/>
      <c r="F796" s="7"/>
      <c r="G796" s="7"/>
      <c r="H796" s="14"/>
      <c r="I796" s="14"/>
      <c r="J796" s="1"/>
      <c r="K796" s="1"/>
      <c r="L796" s="1"/>
      <c r="M796" s="1"/>
      <c r="N796" s="1"/>
      <c r="O796" s="1"/>
      <c r="P796" s="1"/>
    </row>
    <row r="797" spans="1:16" s="2" customFormat="1" ht="12.75" customHeight="1">
      <c r="A797" s="3"/>
      <c r="B797" s="3"/>
      <c r="C797" s="3"/>
      <c r="D797" s="5"/>
      <c r="E797" s="7"/>
      <c r="F797" s="7"/>
      <c r="G797" s="7"/>
      <c r="H797" s="14"/>
      <c r="I797" s="14"/>
      <c r="J797" s="1"/>
      <c r="K797" s="1"/>
      <c r="L797" s="1"/>
      <c r="M797" s="1"/>
      <c r="N797" s="1"/>
      <c r="O797" s="1"/>
      <c r="P797" s="1"/>
    </row>
    <row r="798" spans="1:16" s="2" customFormat="1" ht="12.75" customHeight="1">
      <c r="A798" s="3"/>
      <c r="B798" s="3"/>
      <c r="C798" s="3"/>
      <c r="D798" s="5"/>
      <c r="E798" s="7"/>
      <c r="F798" s="7"/>
      <c r="G798" s="7"/>
      <c r="H798" s="14"/>
      <c r="I798" s="14"/>
      <c r="J798" s="1"/>
      <c r="K798" s="1"/>
      <c r="L798" s="1"/>
      <c r="M798" s="1"/>
      <c r="N798" s="1"/>
      <c r="O798" s="1"/>
      <c r="P798" s="1"/>
    </row>
    <row r="799" spans="1:16" s="2" customFormat="1" ht="12.75" customHeight="1">
      <c r="A799" s="3"/>
      <c r="B799" s="3"/>
      <c r="C799" s="3"/>
      <c r="D799" s="5"/>
      <c r="E799" s="7"/>
      <c r="F799" s="7"/>
      <c r="G799" s="7"/>
      <c r="H799" s="14"/>
      <c r="I799" s="14"/>
      <c r="J799" s="1"/>
      <c r="K799" s="1"/>
      <c r="L799" s="1"/>
      <c r="M799" s="1"/>
      <c r="N799" s="1"/>
      <c r="O799" s="1"/>
      <c r="P799" s="1"/>
    </row>
    <row r="800" spans="1:16" s="2" customFormat="1" ht="12.75" customHeight="1">
      <c r="A800" s="3"/>
      <c r="B800" s="3"/>
      <c r="C800" s="3"/>
      <c r="D800" s="5"/>
      <c r="E800" s="7"/>
      <c r="F800" s="7"/>
      <c r="G800" s="7"/>
      <c r="H800" s="14"/>
      <c r="I800" s="14"/>
      <c r="J800" s="1"/>
      <c r="K800" s="1"/>
      <c r="L800" s="1"/>
      <c r="M800" s="1"/>
      <c r="N800" s="1"/>
      <c r="O800" s="1"/>
      <c r="P800" s="1"/>
    </row>
    <row r="801" spans="1:16" s="2" customFormat="1" ht="12.75" customHeight="1">
      <c r="A801" s="3"/>
      <c r="B801" s="3"/>
      <c r="C801" s="3"/>
      <c r="D801" s="5"/>
      <c r="E801" s="7"/>
      <c r="F801" s="7"/>
      <c r="G801" s="7"/>
      <c r="H801" s="14"/>
      <c r="I801" s="14"/>
      <c r="J801" s="1"/>
      <c r="K801" s="1"/>
      <c r="L801" s="1"/>
      <c r="M801" s="1"/>
      <c r="N801" s="1"/>
      <c r="O801" s="1"/>
      <c r="P801" s="1"/>
    </row>
    <row r="802" spans="1:16" s="2" customFormat="1" ht="12.75" customHeight="1">
      <c r="A802" s="3"/>
      <c r="B802" s="3"/>
      <c r="C802" s="3"/>
      <c r="D802" s="5"/>
      <c r="E802" s="7"/>
      <c r="F802" s="7"/>
      <c r="G802" s="7"/>
      <c r="H802" s="14"/>
      <c r="I802" s="14"/>
      <c r="J802" s="1"/>
      <c r="K802" s="1"/>
      <c r="L802" s="1"/>
      <c r="M802" s="1"/>
      <c r="N802" s="1"/>
      <c r="O802" s="1"/>
      <c r="P802" s="1"/>
    </row>
    <row r="803" spans="1:16" s="2" customFormat="1" ht="12.75" customHeight="1">
      <c r="A803" s="3"/>
      <c r="B803" s="3"/>
      <c r="C803" s="3"/>
      <c r="D803" s="5"/>
      <c r="E803" s="7"/>
      <c r="F803" s="7"/>
      <c r="G803" s="7"/>
      <c r="H803" s="14"/>
      <c r="I803" s="14"/>
      <c r="J803" s="1"/>
      <c r="K803" s="1"/>
      <c r="L803" s="1"/>
      <c r="M803" s="1"/>
      <c r="N803" s="1"/>
      <c r="O803" s="1"/>
      <c r="P803" s="1"/>
    </row>
    <row r="804" spans="1:16" s="2" customFormat="1" ht="12.75" customHeight="1">
      <c r="A804" s="3"/>
      <c r="B804" s="3"/>
      <c r="C804" s="3"/>
      <c r="D804" s="5"/>
      <c r="E804" s="7"/>
      <c r="F804" s="7"/>
      <c r="G804" s="7"/>
      <c r="H804" s="14"/>
      <c r="I804" s="14"/>
      <c r="J804" s="1"/>
      <c r="K804" s="1"/>
      <c r="L804" s="1"/>
      <c r="M804" s="1"/>
      <c r="N804" s="1"/>
      <c r="O804" s="1"/>
      <c r="P804" s="1"/>
    </row>
    <row r="805" spans="1:16" s="2" customFormat="1" ht="12.75" customHeight="1">
      <c r="A805" s="3"/>
      <c r="B805" s="3"/>
      <c r="C805" s="3"/>
      <c r="D805" s="5"/>
      <c r="E805" s="7"/>
      <c r="F805" s="7"/>
      <c r="G805" s="7"/>
      <c r="H805" s="14"/>
      <c r="I805" s="14"/>
      <c r="J805" s="1"/>
      <c r="K805" s="1"/>
      <c r="L805" s="1"/>
      <c r="M805" s="1"/>
      <c r="N805" s="1"/>
      <c r="O805" s="1"/>
      <c r="P805" s="1"/>
    </row>
    <row r="806" spans="1:16" s="2" customFormat="1" ht="12.75" customHeight="1">
      <c r="A806" s="3"/>
      <c r="B806" s="3"/>
      <c r="C806" s="3"/>
      <c r="D806" s="5"/>
      <c r="E806" s="7"/>
      <c r="F806" s="7"/>
      <c r="G806" s="7"/>
      <c r="H806" s="14"/>
      <c r="I806" s="14"/>
      <c r="J806" s="1"/>
      <c r="K806" s="1"/>
      <c r="L806" s="1"/>
      <c r="M806" s="1"/>
      <c r="N806" s="1"/>
      <c r="O806" s="1"/>
      <c r="P806" s="1"/>
    </row>
    <row r="807" spans="1:16" s="2" customFormat="1" ht="12.75" customHeight="1">
      <c r="A807" s="3"/>
      <c r="B807" s="3"/>
      <c r="C807" s="3"/>
      <c r="D807" s="5"/>
      <c r="E807" s="7"/>
      <c r="F807" s="7"/>
      <c r="G807" s="7"/>
      <c r="H807" s="14"/>
      <c r="I807" s="14"/>
      <c r="J807" s="1"/>
      <c r="K807" s="1"/>
      <c r="L807" s="1"/>
      <c r="M807" s="1"/>
      <c r="N807" s="1"/>
      <c r="O807" s="1"/>
      <c r="P807" s="1"/>
    </row>
    <row r="808" spans="1:16" s="2" customFormat="1" ht="12.75" customHeight="1">
      <c r="A808" s="3"/>
      <c r="B808" s="3"/>
      <c r="C808" s="3"/>
      <c r="D808" s="5"/>
      <c r="E808" s="7"/>
      <c r="F808" s="7"/>
      <c r="G808" s="7"/>
      <c r="H808" s="14"/>
      <c r="I808" s="14"/>
      <c r="J808" s="1"/>
      <c r="K808" s="1"/>
      <c r="L808" s="1"/>
      <c r="M808" s="1"/>
      <c r="N808" s="1"/>
      <c r="O808" s="1"/>
      <c r="P808" s="1"/>
    </row>
    <row r="809" spans="1:16" s="2" customFormat="1" ht="12.75" customHeight="1">
      <c r="A809" s="3"/>
      <c r="B809" s="3"/>
      <c r="C809" s="3"/>
      <c r="D809" s="5"/>
      <c r="E809" s="7"/>
      <c r="F809" s="7"/>
      <c r="G809" s="7"/>
      <c r="H809" s="14"/>
      <c r="I809" s="14"/>
      <c r="J809" s="1"/>
      <c r="K809" s="1"/>
      <c r="L809" s="1"/>
      <c r="M809" s="1"/>
      <c r="N809" s="1"/>
      <c r="O809" s="1"/>
      <c r="P809" s="1"/>
    </row>
    <row r="810" spans="1:16" s="2" customFormat="1">
      <c r="A810" s="3"/>
      <c r="B810" s="3"/>
      <c r="C810" s="3"/>
      <c r="D810" s="5"/>
      <c r="E810" s="7"/>
      <c r="F810" s="7"/>
      <c r="G810" s="7"/>
      <c r="H810" s="14"/>
      <c r="I810" s="14"/>
      <c r="J810" s="1"/>
      <c r="K810" s="1"/>
      <c r="L810" s="1"/>
      <c r="M810" s="1"/>
      <c r="N810" s="1"/>
      <c r="O810" s="1"/>
      <c r="P810" s="1"/>
    </row>
    <row r="811" spans="1:16" s="2" customFormat="1" ht="12.75" customHeight="1">
      <c r="A811" s="3"/>
      <c r="B811" s="3"/>
      <c r="C811" s="3"/>
      <c r="D811" s="5"/>
      <c r="E811" s="7"/>
      <c r="F811" s="7"/>
      <c r="G811" s="7"/>
      <c r="H811" s="14"/>
      <c r="I811" s="14"/>
      <c r="J811" s="1"/>
      <c r="K811" s="1"/>
      <c r="L811" s="1"/>
      <c r="M811" s="1"/>
      <c r="N811" s="1"/>
      <c r="O811" s="1"/>
      <c r="P811" s="1"/>
    </row>
    <row r="812" spans="1:16" s="2" customFormat="1" ht="12.75" customHeight="1">
      <c r="A812" s="3"/>
      <c r="B812" s="3"/>
      <c r="C812" s="3"/>
      <c r="D812" s="5"/>
      <c r="E812" s="7"/>
      <c r="F812" s="7"/>
      <c r="G812" s="7"/>
      <c r="H812" s="14"/>
      <c r="I812" s="14"/>
      <c r="J812" s="1"/>
      <c r="K812" s="1"/>
      <c r="L812" s="1"/>
      <c r="M812" s="1"/>
      <c r="N812" s="1"/>
      <c r="O812" s="1"/>
      <c r="P812" s="1"/>
    </row>
    <row r="813" spans="1:16" s="2" customFormat="1">
      <c r="A813" s="3"/>
      <c r="B813" s="3"/>
      <c r="C813" s="3"/>
      <c r="D813" s="5"/>
      <c r="E813" s="7"/>
      <c r="F813" s="7"/>
      <c r="G813" s="7"/>
      <c r="H813" s="14"/>
      <c r="I813" s="14"/>
      <c r="J813" s="1"/>
      <c r="K813" s="1"/>
      <c r="L813" s="1"/>
      <c r="M813" s="1"/>
      <c r="N813" s="1"/>
      <c r="O813" s="1"/>
      <c r="P813" s="1"/>
    </row>
    <row r="814" spans="1:16" s="2" customFormat="1">
      <c r="A814" s="3"/>
      <c r="B814" s="3"/>
      <c r="C814" s="3"/>
      <c r="D814" s="5"/>
      <c r="E814" s="7"/>
      <c r="F814" s="7"/>
      <c r="G814" s="7"/>
      <c r="H814" s="14"/>
      <c r="I814" s="14"/>
      <c r="J814" s="1"/>
      <c r="K814" s="1"/>
      <c r="L814" s="1"/>
      <c r="M814" s="1"/>
      <c r="N814" s="1"/>
      <c r="O814" s="1"/>
      <c r="P814" s="1"/>
    </row>
    <row r="815" spans="1:16" s="2" customFormat="1" ht="12.75" customHeight="1">
      <c r="A815" s="3"/>
      <c r="B815" s="3"/>
      <c r="C815" s="3"/>
      <c r="D815" s="5"/>
      <c r="E815" s="7"/>
      <c r="F815" s="7"/>
      <c r="G815" s="7"/>
      <c r="H815" s="14"/>
      <c r="I815" s="14"/>
      <c r="J815" s="1"/>
      <c r="K815" s="1"/>
      <c r="L815" s="1"/>
      <c r="M815" s="1"/>
      <c r="N815" s="1"/>
      <c r="O815" s="1"/>
      <c r="P815" s="1"/>
    </row>
    <row r="816" spans="1:16" s="2" customFormat="1" ht="12.75" customHeight="1">
      <c r="A816" s="3"/>
      <c r="B816" s="3"/>
      <c r="C816" s="3"/>
      <c r="D816" s="5"/>
      <c r="E816" s="7"/>
      <c r="F816" s="7"/>
      <c r="G816" s="7"/>
      <c r="H816" s="14"/>
      <c r="I816" s="14"/>
      <c r="J816" s="1"/>
      <c r="K816" s="1"/>
      <c r="L816" s="1"/>
      <c r="M816" s="1"/>
      <c r="N816" s="1"/>
      <c r="O816" s="1"/>
      <c r="P816" s="1"/>
    </row>
    <row r="817" spans="1:16" s="2" customFormat="1" ht="12.75" customHeight="1">
      <c r="A817" s="3"/>
      <c r="B817" s="3"/>
      <c r="C817" s="3"/>
      <c r="D817" s="5"/>
      <c r="E817" s="7"/>
      <c r="F817" s="7"/>
      <c r="G817" s="7"/>
      <c r="H817" s="14"/>
      <c r="I817" s="14"/>
      <c r="J817" s="1"/>
      <c r="K817" s="1"/>
      <c r="L817" s="1"/>
      <c r="M817" s="1"/>
      <c r="N817" s="1"/>
      <c r="O817" s="1"/>
      <c r="P817" s="1"/>
    </row>
    <row r="818" spans="1:16" s="2" customFormat="1">
      <c r="A818" s="3"/>
      <c r="B818" s="3"/>
      <c r="C818" s="3"/>
      <c r="D818" s="5"/>
      <c r="E818" s="7"/>
      <c r="F818" s="7"/>
      <c r="G818" s="7"/>
      <c r="H818" s="14"/>
      <c r="I818" s="14"/>
      <c r="J818" s="1"/>
      <c r="K818" s="1"/>
      <c r="L818" s="1"/>
      <c r="M818" s="1"/>
      <c r="N818" s="1"/>
      <c r="O818" s="1"/>
      <c r="P818" s="1"/>
    </row>
    <row r="819" spans="1:16" s="2" customFormat="1">
      <c r="A819" s="3"/>
      <c r="B819" s="3"/>
      <c r="C819" s="3"/>
      <c r="D819" s="5"/>
      <c r="E819" s="7"/>
      <c r="F819" s="7"/>
      <c r="G819" s="7"/>
      <c r="H819" s="14"/>
      <c r="I819" s="14"/>
      <c r="J819" s="1"/>
      <c r="K819" s="1"/>
      <c r="L819" s="1"/>
      <c r="M819" s="1"/>
      <c r="N819" s="1"/>
      <c r="O819" s="1"/>
      <c r="P819" s="1"/>
    </row>
    <row r="820" spans="1:16" ht="12.75" customHeight="1">
      <c r="A820" s="1"/>
      <c r="B820" s="1"/>
      <c r="C820" s="1"/>
      <c r="D820" s="1"/>
      <c r="E820" s="1"/>
      <c r="F820" s="1"/>
      <c r="G820" s="1"/>
      <c r="H820" s="1"/>
      <c r="I820" s="1"/>
    </row>
    <row r="821" spans="1:16" ht="16.5" customHeight="1">
      <c r="A821" s="1"/>
      <c r="B821" s="1"/>
      <c r="C821" s="1"/>
      <c r="D821" s="1"/>
      <c r="E821" s="1"/>
      <c r="F821" s="1"/>
      <c r="G821" s="1"/>
      <c r="H821" s="1"/>
      <c r="I821" s="1"/>
    </row>
    <row r="822" spans="1:16" ht="16.5" customHeight="1">
      <c r="A822" s="1"/>
      <c r="B822" s="1"/>
      <c r="C822" s="1"/>
      <c r="D822" s="1"/>
      <c r="E822" s="1"/>
      <c r="F822" s="1"/>
      <c r="G822" s="1"/>
      <c r="H822" s="1"/>
      <c r="I822" s="1"/>
    </row>
    <row r="823" spans="1:16" ht="13.5" customHeight="1">
      <c r="A823" s="1"/>
      <c r="B823" s="1"/>
      <c r="C823" s="1"/>
      <c r="D823" s="1"/>
      <c r="E823" s="1"/>
      <c r="F823" s="1"/>
      <c r="G823" s="1"/>
      <c r="H823" s="1"/>
      <c r="I823" s="1"/>
    </row>
    <row r="824" spans="1:16" ht="15.75" customHeight="1">
      <c r="A824" s="1"/>
      <c r="B824" s="1"/>
      <c r="C824" s="1"/>
      <c r="D824" s="1"/>
      <c r="E824" s="1"/>
      <c r="F824" s="1"/>
      <c r="G824" s="1"/>
      <c r="H824" s="1"/>
      <c r="I824" s="1"/>
    </row>
    <row r="825" spans="1:16" ht="15.75" customHeight="1">
      <c r="A825" s="1"/>
      <c r="B825" s="1"/>
      <c r="C825" s="1"/>
      <c r="D825" s="1"/>
      <c r="E825" s="1"/>
      <c r="F825" s="1"/>
      <c r="G825" s="1"/>
      <c r="H825" s="1"/>
      <c r="I825" s="1"/>
    </row>
    <row r="826" spans="1:16" ht="15.75" customHeight="1">
      <c r="A826" s="1"/>
      <c r="B826" s="1"/>
      <c r="C826" s="1"/>
      <c r="D826" s="1"/>
      <c r="E826" s="1"/>
      <c r="F826" s="1"/>
      <c r="G826" s="1"/>
      <c r="H826" s="1"/>
      <c r="I826" s="1"/>
    </row>
    <row r="827" spans="1:16" ht="15.75" customHeight="1">
      <c r="A827" s="1"/>
      <c r="B827" s="1"/>
      <c r="C827" s="1"/>
      <c r="D827" s="1"/>
      <c r="E827" s="1"/>
      <c r="F827" s="1"/>
      <c r="G827" s="1"/>
      <c r="H827" s="1"/>
      <c r="I827" s="1"/>
    </row>
    <row r="828" spans="1:16" ht="15.75" customHeight="1">
      <c r="A828" s="1"/>
      <c r="B828" s="1"/>
      <c r="C828" s="1"/>
      <c r="D828" s="1"/>
      <c r="E828" s="1"/>
      <c r="F828" s="1"/>
      <c r="G828" s="1"/>
      <c r="H828" s="1"/>
      <c r="I828" s="1"/>
    </row>
    <row r="829" spans="1:16" ht="15.75" customHeight="1">
      <c r="A829" s="1"/>
      <c r="B829" s="1"/>
      <c r="C829" s="1"/>
      <c r="D829" s="1"/>
      <c r="E829" s="1"/>
      <c r="F829" s="1"/>
      <c r="G829" s="1"/>
      <c r="H829" s="1"/>
      <c r="I829" s="1"/>
    </row>
    <row r="830" spans="1:16" ht="13.5" customHeight="1">
      <c r="A830" s="1"/>
      <c r="B830" s="1"/>
      <c r="C830" s="1"/>
      <c r="D830" s="1"/>
      <c r="E830" s="1"/>
      <c r="F830" s="1"/>
      <c r="G830" s="1"/>
      <c r="H830" s="1"/>
      <c r="I830" s="1"/>
    </row>
    <row r="831" spans="1:16" ht="13.5" customHeight="1">
      <c r="A831" s="1"/>
      <c r="B831" s="1"/>
      <c r="C831" s="1"/>
      <c r="D831" s="1"/>
      <c r="E831" s="1"/>
      <c r="F831" s="1"/>
      <c r="G831" s="1"/>
      <c r="H831" s="1"/>
      <c r="I831" s="1"/>
    </row>
    <row r="832" spans="1:16" ht="13.5" customHeight="1">
      <c r="A832" s="1"/>
      <c r="B832" s="1"/>
      <c r="C832" s="1"/>
      <c r="D832" s="1"/>
      <c r="E832" s="1"/>
      <c r="F832" s="1"/>
      <c r="G832" s="1"/>
      <c r="H832" s="1"/>
      <c r="I832" s="1"/>
    </row>
    <row r="833" spans="1:9" ht="15" customHeight="1">
      <c r="A833" s="1"/>
      <c r="B833" s="1"/>
      <c r="C833" s="1"/>
      <c r="D833" s="1"/>
      <c r="E833" s="1"/>
      <c r="F833" s="1"/>
      <c r="G833" s="1"/>
      <c r="H833" s="1"/>
      <c r="I833" s="1"/>
    </row>
    <row r="834" spans="1:9" ht="15" customHeight="1">
      <c r="A834" s="1"/>
      <c r="B834" s="1"/>
      <c r="C834" s="1"/>
      <c r="D834" s="1"/>
      <c r="E834" s="1"/>
      <c r="F834" s="1"/>
      <c r="G834" s="1"/>
      <c r="H834" s="1"/>
      <c r="I834" s="1"/>
    </row>
    <row r="835" spans="1:9" ht="18" customHeight="1">
      <c r="A835" s="1"/>
      <c r="B835" s="1"/>
      <c r="C835" s="1"/>
      <c r="D835" s="1"/>
      <c r="E835" s="1"/>
      <c r="F835" s="1"/>
      <c r="G835" s="1"/>
      <c r="H835" s="1"/>
      <c r="I835" s="1"/>
    </row>
    <row r="836" spans="1:9" ht="16.5" customHeight="1">
      <c r="A836" s="1"/>
      <c r="B836" s="1"/>
      <c r="C836" s="1"/>
      <c r="D836" s="1"/>
      <c r="E836" s="1"/>
      <c r="F836" s="1"/>
      <c r="G836" s="1"/>
      <c r="H836" s="1"/>
      <c r="I836" s="1"/>
    </row>
    <row r="837" spans="1:9" ht="16.5" customHeight="1">
      <c r="A837" s="1"/>
      <c r="B837" s="1"/>
      <c r="C837" s="1"/>
      <c r="D837" s="1"/>
      <c r="E837" s="1"/>
      <c r="F837" s="1"/>
      <c r="G837" s="1"/>
      <c r="H837" s="1"/>
      <c r="I837" s="1"/>
    </row>
    <row r="838" spans="1:9" ht="13.5" customHeight="1">
      <c r="A838" s="1"/>
      <c r="B838" s="1"/>
      <c r="C838" s="1"/>
      <c r="D838" s="1"/>
      <c r="E838" s="1"/>
      <c r="F838" s="1"/>
      <c r="G838" s="1"/>
      <c r="H838" s="1"/>
      <c r="I838" s="1"/>
    </row>
    <row r="839" spans="1:9" ht="13.5" customHeight="1"/>
    <row r="840" spans="1:9" ht="13.5" customHeight="1"/>
    <row r="841" spans="1:9" ht="13.5" customHeight="1"/>
    <row r="842" spans="1:9" ht="15" customHeight="1"/>
    <row r="843" spans="1:9" ht="11.25" customHeight="1"/>
    <row r="844" spans="1:9" ht="12.75" customHeight="1"/>
    <row r="845" spans="1:9" ht="12.75" customHeight="1"/>
    <row r="846" spans="1:9" ht="12.75" customHeight="1"/>
    <row r="847" spans="1:9" ht="12.75" customHeight="1"/>
    <row r="848" spans="1:9" ht="12.75" customHeight="1"/>
    <row r="849" ht="12.75" customHeight="1"/>
    <row r="850" ht="12.75" customHeight="1"/>
    <row r="851" ht="14.2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5.75" customHeight="1"/>
    <row r="864" ht="15.75" customHeight="1"/>
    <row r="865" spans="1:9" ht="15" customHeight="1"/>
    <row r="866" spans="1:9" ht="15" customHeight="1"/>
    <row r="867" spans="1:9" ht="12.75" customHeight="1"/>
    <row r="868" spans="1:9" ht="14.25" customHeight="1"/>
    <row r="871" spans="1:9">
      <c r="A871" s="1"/>
      <c r="B871" s="1"/>
      <c r="C871" s="1"/>
      <c r="D871" s="1"/>
      <c r="E871" s="1"/>
      <c r="F871" s="1"/>
      <c r="G871" s="1"/>
      <c r="H871" s="1"/>
      <c r="I871" s="1"/>
    </row>
    <row r="872" spans="1:9" ht="12.75" customHeight="1">
      <c r="A872" s="1"/>
      <c r="B872" s="1"/>
      <c r="C872" s="1"/>
      <c r="D872" s="1"/>
      <c r="E872" s="1"/>
      <c r="F872" s="1"/>
      <c r="G872" s="1"/>
      <c r="H872" s="1"/>
      <c r="I872" s="1"/>
    </row>
    <row r="873" spans="1:9">
      <c r="A873" s="1"/>
      <c r="B873" s="1"/>
      <c r="C873" s="1"/>
      <c r="D873" s="1"/>
      <c r="E873" s="1"/>
      <c r="F873" s="1"/>
      <c r="G873" s="1"/>
      <c r="H873" s="1"/>
      <c r="I873" s="1"/>
    </row>
    <row r="874" spans="1:9">
      <c r="A874" s="1"/>
      <c r="B874" s="1"/>
      <c r="C874" s="1"/>
      <c r="D874" s="1"/>
      <c r="E874" s="1"/>
      <c r="F874" s="1"/>
      <c r="G874" s="1"/>
      <c r="H874" s="1"/>
      <c r="I874" s="1"/>
    </row>
    <row r="875" spans="1:9">
      <c r="A875" s="1"/>
      <c r="B875" s="1"/>
      <c r="C875" s="1"/>
      <c r="D875" s="1"/>
      <c r="E875" s="1"/>
      <c r="F875" s="1"/>
      <c r="G875" s="1"/>
      <c r="H875" s="1"/>
      <c r="I875" s="1"/>
    </row>
    <row r="876" spans="1:9">
      <c r="A876" s="1"/>
      <c r="B876" s="1"/>
      <c r="C876" s="1"/>
      <c r="D876" s="1"/>
      <c r="E876" s="1"/>
      <c r="F876" s="1"/>
      <c r="G876" s="1"/>
      <c r="H876" s="1"/>
      <c r="I876" s="1"/>
    </row>
    <row r="877" spans="1:9" ht="13.5" customHeight="1">
      <c r="A877" s="1"/>
      <c r="B877" s="1"/>
      <c r="C877" s="1"/>
      <c r="D877" s="1"/>
      <c r="E877" s="1"/>
      <c r="F877" s="1"/>
      <c r="G877" s="1"/>
      <c r="H877" s="1"/>
      <c r="I877" s="1"/>
    </row>
    <row r="879" spans="1:9" ht="12.75" customHeight="1">
      <c r="A879" s="1"/>
      <c r="B879" s="1"/>
      <c r="C879" s="1"/>
      <c r="D879" s="1"/>
      <c r="E879" s="1"/>
      <c r="F879" s="1"/>
      <c r="G879" s="1"/>
      <c r="H879" s="1"/>
      <c r="I879" s="1"/>
    </row>
    <row r="880" spans="1:9" ht="13.5" customHeight="1">
      <c r="A880" s="1"/>
      <c r="B880" s="1"/>
      <c r="C880" s="1"/>
      <c r="D880" s="1"/>
      <c r="E880" s="1"/>
      <c r="F880" s="1"/>
      <c r="G880" s="1"/>
      <c r="H880" s="1"/>
      <c r="I880" s="1"/>
    </row>
    <row r="881" spans="1:9" ht="13.5" customHeight="1">
      <c r="A881" s="1"/>
      <c r="B881" s="1"/>
      <c r="C881" s="1"/>
      <c r="D881" s="1"/>
      <c r="E881" s="1"/>
      <c r="F881" s="1"/>
      <c r="G881" s="1"/>
      <c r="H881" s="1"/>
      <c r="I881" s="1"/>
    </row>
    <row r="882" spans="1:9" ht="14.25" customHeight="1">
      <c r="A882" s="1"/>
      <c r="B882" s="1"/>
      <c r="C882" s="1"/>
      <c r="D882" s="1"/>
      <c r="E882" s="1"/>
      <c r="F882" s="1"/>
      <c r="G882" s="1"/>
      <c r="H882" s="1"/>
      <c r="I882" s="1"/>
    </row>
    <row r="883" spans="1:9" ht="14.25" customHeight="1">
      <c r="A883" s="1"/>
      <c r="B883" s="1"/>
      <c r="C883" s="1"/>
      <c r="D883" s="1"/>
      <c r="E883" s="1"/>
      <c r="F883" s="1"/>
      <c r="G883" s="1"/>
      <c r="H883" s="1"/>
      <c r="I883" s="1"/>
    </row>
    <row r="884" spans="1:9" ht="14.25" customHeight="1"/>
    <row r="885" spans="1:9" ht="12.75" customHeight="1"/>
    <row r="886" spans="1:9" ht="14.25" customHeight="1"/>
    <row r="887" spans="1:9" ht="14.25" customHeight="1"/>
    <row r="888" spans="1:9" ht="14.25" customHeight="1"/>
    <row r="889" spans="1:9" ht="14.25" customHeight="1"/>
    <row r="890" spans="1:9" ht="14.25" customHeight="1"/>
    <row r="891" spans="1:9" ht="14.25" customHeight="1"/>
    <row r="892" spans="1:9" ht="13.5" customHeight="1"/>
    <row r="893" spans="1:9" ht="13.5" customHeight="1"/>
    <row r="894" spans="1:9" ht="13.5" customHeight="1"/>
    <row r="895" spans="1:9" ht="14.25" customHeight="1"/>
    <row r="896" spans="1:9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5" customHeight="1"/>
    <row r="904" ht="15" customHeight="1"/>
    <row r="905" ht="13.5" customHeight="1"/>
    <row r="906" ht="12.75" customHeight="1"/>
    <row r="907" ht="12.75" customHeight="1"/>
    <row r="908" ht="12.75" customHeight="1"/>
    <row r="909" ht="15" customHeight="1"/>
    <row r="910" ht="15" customHeight="1"/>
    <row r="916" ht="17.25" customHeight="1"/>
    <row r="917" ht="17.25" customHeight="1"/>
    <row r="918" ht="15" customHeight="1"/>
    <row r="919" ht="13.5" customHeight="1"/>
    <row r="920" ht="13.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4.25" customHeight="1"/>
    <row r="948" ht="15" customHeight="1"/>
    <row r="961" spans="1:9" ht="14.25" customHeight="1"/>
    <row r="964" spans="1:9" ht="16.5" customHeight="1"/>
    <row r="965" spans="1:9" ht="15" customHeight="1">
      <c r="A965" s="1"/>
      <c r="B965" s="1"/>
      <c r="C965" s="1"/>
      <c r="D965" s="1"/>
      <c r="E965" s="1"/>
      <c r="F965" s="1"/>
      <c r="G965" s="1"/>
      <c r="H965" s="1"/>
      <c r="I965" s="1"/>
    </row>
    <row r="966" spans="1:9" ht="15" customHeight="1"/>
    <row r="967" spans="1:9" ht="15" customHeight="1"/>
    <row r="968" spans="1:9" ht="13.5" customHeight="1"/>
    <row r="969" spans="1:9" ht="13.5" customHeight="1"/>
    <row r="970" spans="1:9" ht="12" customHeight="1"/>
    <row r="971" spans="1:9" ht="15" customHeight="1"/>
    <row r="972" spans="1:9" ht="15.75" customHeight="1" collapsed="1"/>
    <row r="973" spans="1:9" ht="14.25" customHeight="1"/>
    <row r="974" spans="1:9" ht="12.75" customHeight="1"/>
    <row r="975" spans="1:9" ht="12.75" customHeight="1"/>
    <row r="976" spans="1:9" ht="12.75" customHeight="1"/>
    <row r="977" spans="1:9" ht="12.75" customHeight="1">
      <c r="A977" s="1"/>
      <c r="B977" s="1"/>
      <c r="C977" s="1"/>
      <c r="D977" s="1"/>
      <c r="E977" s="1"/>
      <c r="F977" s="1"/>
      <c r="G977" s="1"/>
      <c r="H977" s="1"/>
      <c r="I977" s="1"/>
    </row>
    <row r="978" spans="1:9" ht="12.75" customHeight="1"/>
    <row r="979" spans="1:9" ht="12.75" customHeight="1"/>
    <row r="980" spans="1:9" ht="12.75" customHeight="1"/>
    <row r="981" spans="1:9" ht="12.75" customHeight="1"/>
    <row r="982" spans="1:9" ht="12.75" customHeight="1">
      <c r="A982" s="1"/>
      <c r="B982" s="1"/>
      <c r="C982" s="1"/>
      <c r="D982" s="1"/>
      <c r="E982" s="1"/>
      <c r="F982" s="1"/>
      <c r="G982" s="1"/>
      <c r="H982" s="1"/>
      <c r="I982" s="1"/>
    </row>
    <row r="983" spans="1:9" ht="12.75" customHeight="1">
      <c r="A983" s="1"/>
      <c r="B983" s="1"/>
      <c r="C983" s="1"/>
      <c r="D983" s="1"/>
      <c r="E983" s="1"/>
      <c r="F983" s="1"/>
      <c r="G983" s="1"/>
      <c r="H983" s="1"/>
      <c r="I983" s="1"/>
    </row>
    <row r="984" spans="1:9" ht="12.75" customHeight="1"/>
    <row r="994" spans="1:9">
      <c r="A994" s="1"/>
      <c r="B994" s="1"/>
      <c r="C994" s="1"/>
      <c r="D994" s="1"/>
      <c r="E994" s="1"/>
      <c r="F994" s="1"/>
      <c r="G994" s="1"/>
      <c r="H994" s="1"/>
      <c r="I994" s="1"/>
    </row>
    <row r="995" spans="1:9">
      <c r="A995" s="1"/>
      <c r="B995" s="1"/>
      <c r="C995" s="1"/>
      <c r="D995" s="1"/>
      <c r="E995" s="1"/>
      <c r="F995" s="1"/>
      <c r="G995" s="1"/>
      <c r="H995" s="1"/>
      <c r="I995" s="1"/>
    </row>
    <row r="996" spans="1:9">
      <c r="A996" s="1"/>
      <c r="B996" s="1"/>
      <c r="C996" s="1"/>
      <c r="D996" s="1"/>
      <c r="E996" s="1"/>
      <c r="F996" s="1"/>
      <c r="G996" s="1"/>
      <c r="H996" s="1"/>
      <c r="I996" s="1"/>
    </row>
    <row r="997" spans="1:9">
      <c r="A997" s="1"/>
      <c r="B997" s="1"/>
      <c r="C997" s="1"/>
      <c r="D997" s="1"/>
      <c r="E997" s="1"/>
      <c r="F997" s="1"/>
      <c r="G997" s="1"/>
      <c r="H997" s="1"/>
      <c r="I997" s="1"/>
    </row>
    <row r="998" spans="1:9">
      <c r="A998" s="1"/>
      <c r="B998" s="1"/>
      <c r="C998" s="1"/>
      <c r="D998" s="1"/>
      <c r="E998" s="1"/>
      <c r="F998" s="1"/>
      <c r="G998" s="1"/>
      <c r="H998" s="1"/>
      <c r="I998" s="1"/>
    </row>
    <row r="1001" spans="1:9" ht="12.75" customHeight="1"/>
    <row r="1002" spans="1:9" ht="12.75" customHeight="1"/>
    <row r="1003" spans="1:9" ht="12.75" customHeight="1"/>
    <row r="1004" spans="1:9" ht="12.75" customHeight="1"/>
    <row r="1005" spans="1:9" ht="12.75" customHeight="1"/>
    <row r="1006" spans="1:9" ht="11.25" customHeight="1">
      <c r="A1006" s="1"/>
      <c r="B1006" s="1"/>
      <c r="C1006" s="1"/>
      <c r="D1006" s="1"/>
      <c r="E1006" s="1"/>
      <c r="F1006" s="1"/>
      <c r="G1006" s="1"/>
      <c r="H1006" s="1"/>
      <c r="I1006" s="1"/>
    </row>
    <row r="1007" spans="1:9" ht="16.5" customHeight="1">
      <c r="A1007" s="1"/>
      <c r="B1007" s="1"/>
      <c r="C1007" s="1"/>
      <c r="D1007" s="1"/>
      <c r="E1007" s="1"/>
      <c r="F1007" s="1"/>
      <c r="G1007" s="1"/>
      <c r="H1007" s="1"/>
      <c r="I1007" s="1"/>
    </row>
    <row r="1008" spans="1:9" ht="15.75" customHeight="1">
      <c r="A1008" s="1"/>
      <c r="B1008" s="1"/>
      <c r="C1008" s="1"/>
      <c r="D1008" s="1"/>
      <c r="E1008" s="1"/>
      <c r="F1008" s="1"/>
      <c r="G1008" s="1"/>
      <c r="H1008" s="1"/>
      <c r="I1008" s="1"/>
    </row>
    <row r="1009" spans="1:9" ht="12.75" customHeight="1">
      <c r="A1009" s="1"/>
      <c r="B1009" s="1"/>
      <c r="C1009" s="1"/>
      <c r="D1009" s="1"/>
      <c r="E1009" s="1"/>
      <c r="F1009" s="1"/>
      <c r="G1009" s="1"/>
      <c r="H1009" s="1"/>
      <c r="I1009" s="1"/>
    </row>
    <row r="1010" spans="1:9" ht="12.75" customHeight="1">
      <c r="A1010" s="1"/>
      <c r="B1010" s="1"/>
      <c r="C1010" s="1"/>
      <c r="D1010" s="1"/>
      <c r="E1010" s="1"/>
      <c r="F1010" s="1"/>
      <c r="G1010" s="1"/>
      <c r="H1010" s="1"/>
      <c r="I1010" s="1"/>
    </row>
    <row r="1011" spans="1:9" ht="12.75" customHeight="1"/>
    <row r="1012" spans="1:9" ht="12.75" customHeight="1"/>
    <row r="1013" spans="1:9" ht="12.75" customHeight="1"/>
    <row r="1014" spans="1:9" ht="12.75" customHeight="1"/>
    <row r="1015" spans="1:9" ht="12.75" customHeight="1"/>
    <row r="1016" spans="1:9" ht="12.75" customHeight="1"/>
    <row r="1017" spans="1:9" ht="12.75" customHeight="1"/>
    <row r="1018" spans="1:9" ht="12.75" customHeight="1">
      <c r="A1018" s="1"/>
      <c r="B1018" s="1"/>
      <c r="C1018" s="1"/>
      <c r="D1018" s="1"/>
      <c r="E1018" s="1"/>
      <c r="F1018" s="1"/>
      <c r="G1018" s="1"/>
      <c r="H1018" s="1"/>
      <c r="I1018" s="1"/>
    </row>
    <row r="1019" spans="1:9" ht="12.75" customHeight="1">
      <c r="A1019" s="1"/>
      <c r="B1019" s="1"/>
      <c r="C1019" s="1"/>
      <c r="D1019" s="1"/>
      <c r="E1019" s="1"/>
      <c r="F1019" s="1"/>
      <c r="G1019" s="1"/>
      <c r="H1019" s="1"/>
      <c r="I1019" s="1"/>
    </row>
    <row r="1020" spans="1:9" ht="12.75" customHeight="1">
      <c r="A1020" s="1"/>
      <c r="B1020" s="1"/>
      <c r="C1020" s="1"/>
      <c r="D1020" s="1"/>
      <c r="E1020" s="1"/>
      <c r="F1020" s="1"/>
      <c r="G1020" s="1"/>
      <c r="H1020" s="1"/>
      <c r="I1020" s="1"/>
    </row>
    <row r="1021" spans="1:9" ht="12.75" customHeight="1">
      <c r="A1021" s="1"/>
      <c r="B1021" s="1"/>
      <c r="C1021" s="1"/>
      <c r="D1021" s="1"/>
      <c r="E1021" s="1"/>
      <c r="F1021" s="1"/>
      <c r="G1021" s="1"/>
      <c r="H1021" s="1"/>
      <c r="I1021" s="1"/>
    </row>
    <row r="1022" spans="1:9" ht="12.75" customHeight="1"/>
    <row r="1023" spans="1:9" ht="12.75" customHeight="1"/>
    <row r="1024" spans="1:9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3.5" customHeight="1"/>
    <row r="1067" ht="12" customHeight="1"/>
    <row r="1068" ht="12.75" customHeight="1"/>
    <row r="1069" ht="12.75" customHeight="1"/>
    <row r="1119" collapsed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70" collapsed="1"/>
    <row r="1171" ht="14.25" customHeight="1"/>
    <row r="1172" ht="12.75" customHeight="1"/>
    <row r="1173" ht="12.75" customHeight="1"/>
    <row r="1174" ht="12.75" customHeight="1"/>
    <row r="1256" ht="14.25" customHeight="1"/>
    <row r="1268" collapsed="1"/>
    <row r="1273" ht="12.75" customHeight="1"/>
    <row r="1274" ht="12.75" customHeight="1"/>
    <row r="1285" collapsed="1"/>
    <row r="1286" ht="12.75" customHeight="1"/>
    <row r="1287" ht="12.75" customHeight="1"/>
    <row r="1288" ht="12.75" customHeight="1"/>
    <row r="1289" ht="13.5" customHeight="1"/>
    <row r="1297" collapsed="1"/>
    <row r="1298" ht="12.75" customHeight="1"/>
    <row r="1299" ht="12.75" customHeight="1"/>
    <row r="1300" ht="12.75" customHeight="1"/>
    <row r="1301" ht="13.5" customHeight="1"/>
    <row r="1309" collapsed="1"/>
    <row r="1310" ht="12.75" customHeight="1"/>
    <row r="1311" ht="12.75" customHeight="1"/>
    <row r="1312" ht="12.75" customHeight="1"/>
  </sheetData>
  <dataConsolidate/>
  <mergeCells count="77">
    <mergeCell ref="A2:I2"/>
    <mergeCell ref="A3:I3"/>
    <mergeCell ref="A4:I4"/>
    <mergeCell ref="A5:I5"/>
    <mergeCell ref="H7:I7"/>
    <mergeCell ref="A7:D7"/>
    <mergeCell ref="G162:I162"/>
    <mergeCell ref="G152:I152"/>
    <mergeCell ref="G130:I130"/>
    <mergeCell ref="G142:I142"/>
    <mergeCell ref="B87:D87"/>
    <mergeCell ref="B134:D134"/>
    <mergeCell ref="B95:D95"/>
    <mergeCell ref="B96:D96"/>
    <mergeCell ref="B97:D97"/>
    <mergeCell ref="B98:D98"/>
    <mergeCell ref="B99:D99"/>
    <mergeCell ref="B100:D100"/>
    <mergeCell ref="B101:D101"/>
    <mergeCell ref="B102:D102"/>
    <mergeCell ref="B103:D103"/>
    <mergeCell ref="B88:D88"/>
    <mergeCell ref="B33:D33"/>
    <mergeCell ref="B85:D85"/>
    <mergeCell ref="B91:D91"/>
    <mergeCell ref="B92:D92"/>
    <mergeCell ref="B93:D93"/>
    <mergeCell ref="B69:D69"/>
    <mergeCell ref="B70:D70"/>
    <mergeCell ref="B71:D71"/>
    <mergeCell ref="B49:D49"/>
    <mergeCell ref="B50:D50"/>
    <mergeCell ref="B86:D86"/>
    <mergeCell ref="B72:D72"/>
    <mergeCell ref="B42:D42"/>
    <mergeCell ref="B43:D43"/>
    <mergeCell ref="B89:D89"/>
    <mergeCell ref="B90:D90"/>
    <mergeCell ref="B28:D28"/>
    <mergeCell ref="B29:D29"/>
    <mergeCell ref="B30:D30"/>
    <mergeCell ref="B31:D31"/>
    <mergeCell ref="B32:D32"/>
    <mergeCell ref="B135:D135"/>
    <mergeCell ref="B157:D157"/>
    <mergeCell ref="B158:D158"/>
    <mergeCell ref="B159:D159"/>
    <mergeCell ref="B160:D160"/>
    <mergeCell ref="B104:D104"/>
    <mergeCell ref="G109:I109"/>
    <mergeCell ref="G38:I38"/>
    <mergeCell ref="B48:D48"/>
    <mergeCell ref="B51:D51"/>
    <mergeCell ref="B52:D52"/>
    <mergeCell ref="B65:D65"/>
    <mergeCell ref="B66:D66"/>
    <mergeCell ref="B94:D94"/>
    <mergeCell ref="B47:D47"/>
    <mergeCell ref="B56:D56"/>
    <mergeCell ref="B57:D57"/>
    <mergeCell ref="B58:D58"/>
    <mergeCell ref="B55:D55"/>
    <mergeCell ref="G81:I81"/>
    <mergeCell ref="B53:D53"/>
    <mergeCell ref="B54:D54"/>
    <mergeCell ref="B59:D59"/>
    <mergeCell ref="B60:D60"/>
    <mergeCell ref="B61:D61"/>
    <mergeCell ref="B62:D62"/>
    <mergeCell ref="B76:D76"/>
    <mergeCell ref="B67:D67"/>
    <mergeCell ref="B68:D68"/>
    <mergeCell ref="B63:D63"/>
    <mergeCell ref="B64:D64"/>
    <mergeCell ref="B73:D73"/>
    <mergeCell ref="B74:D74"/>
    <mergeCell ref="B75:D75"/>
  </mergeCells>
  <pageMargins left="0.27559055118110237" right="0.19685039370078741" top="1.0236220472440944" bottom="0.35433070866141736" header="0.27559055118110237" footer="0.15748031496062992"/>
  <pageSetup paperSize="9" fitToHeight="0" orientation="portrait" r:id="rId1"/>
  <headerFooter>
    <oddFooter xml:space="preserve">&amp;C&amp;8&amp;P z &amp;N&amp;R&amp;8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U917"/>
  <sheetViews>
    <sheetView zoomScale="120" zoomScaleNormal="120" workbookViewId="0">
      <selection activeCell="I18" sqref="I18"/>
    </sheetView>
  </sheetViews>
  <sheetFormatPr defaultColWidth="9.140625" defaultRowHeight="12.75"/>
  <cols>
    <col min="1" max="1" width="5.140625" style="3" customWidth="1"/>
    <col min="2" max="3" width="10.85546875" style="3" customWidth="1"/>
    <col min="4" max="4" width="18.5703125" style="5" customWidth="1"/>
    <col min="5" max="5" width="6.140625" style="7" customWidth="1"/>
    <col min="6" max="6" width="8.85546875" style="7" customWidth="1"/>
    <col min="7" max="7" width="8.7109375" style="7" customWidth="1"/>
    <col min="8" max="8" width="11.28515625" style="14" customWidth="1"/>
    <col min="9" max="9" width="8.5703125" style="14" customWidth="1"/>
    <col min="10" max="16384" width="9.140625" style="1"/>
  </cols>
  <sheetData>
    <row r="2" spans="1:21" ht="42.75" customHeight="1">
      <c r="A2" s="450" t="str">
        <f>Rekapitulace!A1</f>
        <v xml:space="preserve">Stavební úpravy 1.NP objektu č.p.46 Staré nám. Ostrov - Kavárna CAFFÍČKO   </v>
      </c>
      <c r="B2" s="520"/>
      <c r="C2" s="520"/>
      <c r="D2" s="520"/>
      <c r="E2" s="520"/>
      <c r="F2" s="520"/>
      <c r="G2" s="520"/>
      <c r="H2" s="520"/>
      <c r="I2" s="520"/>
    </row>
    <row r="3" spans="1:21" ht="24" customHeight="1">
      <c r="A3" s="521" t="s">
        <v>296</v>
      </c>
      <c r="B3" s="522"/>
      <c r="C3" s="522"/>
      <c r="D3" s="522"/>
      <c r="E3" s="522"/>
      <c r="F3" s="522"/>
      <c r="G3" s="523"/>
      <c r="H3" s="523"/>
      <c r="I3" s="523"/>
    </row>
    <row r="4" spans="1:21" ht="12.75" customHeight="1">
      <c r="A4" s="521"/>
      <c r="B4" s="524"/>
      <c r="C4" s="524"/>
      <c r="D4" s="524"/>
      <c r="E4" s="524"/>
      <c r="F4" s="524"/>
      <c r="G4" s="524"/>
      <c r="H4" s="524"/>
      <c r="I4" s="524"/>
    </row>
    <row r="5" spans="1:21">
      <c r="A5" s="551"/>
      <c r="B5" s="551"/>
      <c r="C5" s="551"/>
      <c r="D5" s="551"/>
      <c r="E5" s="551"/>
      <c r="F5" s="551"/>
      <c r="G5" s="551"/>
      <c r="H5" s="551"/>
      <c r="I5" s="551"/>
    </row>
    <row r="6" spans="1:21" ht="12.75" customHeight="1">
      <c r="A6" s="525" t="s">
        <v>183</v>
      </c>
      <c r="B6" s="525"/>
      <c r="C6" s="525"/>
      <c r="D6" s="525"/>
      <c r="E6" s="525"/>
      <c r="F6" s="525"/>
      <c r="G6" s="525"/>
      <c r="H6" s="525"/>
      <c r="I6" s="525"/>
    </row>
    <row r="7" spans="1:21" ht="13.5" thickBot="1">
      <c r="A7" s="19"/>
      <c r="B7" s="19"/>
      <c r="C7" s="19"/>
      <c r="D7" s="19"/>
      <c r="E7" s="19"/>
      <c r="F7" s="19"/>
      <c r="G7" s="19"/>
      <c r="H7" s="20"/>
      <c r="I7" s="2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1" ht="15">
      <c r="A8" s="552" t="s">
        <v>184</v>
      </c>
      <c r="B8" s="553"/>
      <c r="C8" s="553"/>
      <c r="D8" s="553"/>
      <c r="E8" s="302"/>
      <c r="F8" s="302"/>
      <c r="G8" s="302"/>
      <c r="H8" s="554">
        <f>SUM(I9:I18)</f>
        <v>0</v>
      </c>
      <c r="I8" s="555"/>
    </row>
    <row r="9" spans="1:21">
      <c r="A9" s="326" t="str">
        <f>A21</f>
        <v>1) Kabely vodiče a ostatní úložný materiál</v>
      </c>
      <c r="B9" s="310"/>
      <c r="C9" s="310"/>
      <c r="D9" s="310"/>
      <c r="E9" s="311"/>
      <c r="F9" s="312"/>
      <c r="G9" s="313"/>
      <c r="H9" s="313"/>
      <c r="I9" s="314">
        <f>G30</f>
        <v>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>
      <c r="A10" s="326" t="str">
        <f>A32</f>
        <v>2) Kompletační prvky</v>
      </c>
      <c r="B10" s="310"/>
      <c r="C10" s="310"/>
      <c r="D10" s="310"/>
      <c r="E10" s="311"/>
      <c r="F10" s="312"/>
      <c r="G10" s="313"/>
      <c r="H10" s="313"/>
      <c r="I10" s="314">
        <f>G43</f>
        <v>0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4.25" customHeight="1">
      <c r="A11" s="326" t="str">
        <f>A45</f>
        <v>3) Datový rozvaděč RACK - bez aktivních prvků</v>
      </c>
      <c r="B11" s="310"/>
      <c r="C11" s="310"/>
      <c r="D11" s="310"/>
      <c r="E11" s="315" t="s">
        <v>297</v>
      </c>
      <c r="F11" s="312"/>
      <c r="G11" s="313"/>
      <c r="H11" s="313"/>
      <c r="I11" s="314">
        <f>G58</f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2" customHeight="1">
      <c r="A12" s="326" t="str">
        <f>A60</f>
        <v>4) Aktivní prvky RACK - dodává pro investora HDT Impex s.r.o.</v>
      </c>
      <c r="B12" s="310"/>
      <c r="C12" s="310"/>
      <c r="D12" s="310"/>
      <c r="E12" s="311"/>
      <c r="F12" s="312"/>
      <c r="G12" s="313"/>
      <c r="H12" s="313"/>
      <c r="I12" s="314">
        <f>G70</f>
        <v>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s="10" customFormat="1" ht="15.75" customHeight="1">
      <c r="A13" s="326" t="str">
        <f>A72</f>
        <v>5) Zednické výpomoci ( drážky, průrazy, niky pro rozvaděče a krabice )</v>
      </c>
      <c r="B13" s="310"/>
      <c r="C13" s="310"/>
      <c r="D13" s="310"/>
      <c r="E13" s="311"/>
      <c r="F13" s="312"/>
      <c r="G13" s="313"/>
      <c r="H13" s="313"/>
      <c r="I13" s="314">
        <f>G79</f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s="10" customFormat="1" ht="15.75" customHeight="1">
      <c r="A14" s="326" t="str">
        <f>A81</f>
        <v>6) Ostatní</v>
      </c>
      <c r="B14" s="310"/>
      <c r="C14" s="310"/>
      <c r="D14" s="310"/>
      <c r="E14" s="311"/>
      <c r="F14" s="312"/>
      <c r="G14" s="313"/>
      <c r="H14" s="313"/>
      <c r="I14" s="314">
        <f>G86</f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s="10" customFormat="1" ht="15.75" customHeight="1">
      <c r="A15" s="326" t="s">
        <v>298</v>
      </c>
      <c r="B15" s="310"/>
      <c r="C15" s="316"/>
      <c r="D15" s="381"/>
      <c r="E15" s="382"/>
      <c r="F15" s="378"/>
      <c r="G15" s="378"/>
      <c r="H15" s="378"/>
      <c r="I15" s="403"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s="10" customFormat="1" ht="15.75" customHeight="1">
      <c r="A16" s="327" t="s">
        <v>299</v>
      </c>
      <c r="B16" s="310"/>
      <c r="C16" s="317"/>
      <c r="D16" s="383"/>
      <c r="E16" s="265"/>
      <c r="F16" s="266"/>
      <c r="G16" s="266"/>
      <c r="H16" s="266"/>
      <c r="I16" s="232"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s="10" customFormat="1" ht="15.75" customHeight="1">
      <c r="A17" s="327" t="s">
        <v>300</v>
      </c>
      <c r="B17" s="310"/>
      <c r="C17" s="317"/>
      <c r="D17" s="384"/>
      <c r="E17" s="269"/>
      <c r="F17" s="270"/>
      <c r="G17" s="266"/>
      <c r="H17" s="266"/>
      <c r="I17" s="232"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2.75" customHeight="1">
      <c r="A18" s="327"/>
      <c r="B18" s="310"/>
      <c r="C18" s="318"/>
      <c r="D18" s="384"/>
      <c r="E18" s="265"/>
      <c r="F18" s="266"/>
      <c r="G18" s="266"/>
      <c r="H18" s="266"/>
      <c r="I18" s="23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2.75" customHeight="1" thickBot="1">
      <c r="A19" s="328"/>
      <c r="B19" s="319"/>
      <c r="C19" s="320"/>
      <c r="D19" s="321"/>
      <c r="E19" s="322"/>
      <c r="F19" s="323"/>
      <c r="G19" s="324"/>
      <c r="H19" s="324"/>
      <c r="I19" s="325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2.75" customHeight="1">
      <c r="A20" s="143"/>
      <c r="B20" s="157"/>
      <c r="C20" s="158"/>
      <c r="D20" s="159"/>
      <c r="E20" s="160"/>
      <c r="F20" s="143"/>
      <c r="G20" s="146"/>
      <c r="H20" s="161"/>
      <c r="I20" s="14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2.75" customHeight="1" thickBot="1">
      <c r="A21" s="203" t="s">
        <v>301</v>
      </c>
      <c r="B21" s="207"/>
      <c r="C21" s="207"/>
      <c r="D21" s="226"/>
      <c r="E21" s="227"/>
      <c r="F21" s="192"/>
      <c r="G21" s="192"/>
      <c r="H21" s="192"/>
      <c r="I21" s="19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2.75" customHeight="1" thickBot="1">
      <c r="A22" s="212" t="s">
        <v>192</v>
      </c>
      <c r="B22" s="196" t="s">
        <v>193</v>
      </c>
      <c r="C22" s="197"/>
      <c r="D22" s="197"/>
      <c r="E22" s="208" t="s">
        <v>194</v>
      </c>
      <c r="F22" s="190" t="s">
        <v>195</v>
      </c>
      <c r="G22" s="190" t="s">
        <v>196</v>
      </c>
      <c r="H22" s="190" t="s">
        <v>197</v>
      </c>
      <c r="I22" s="191" t="s">
        <v>198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2.75" customHeight="1">
      <c r="A23" s="351"/>
      <c r="B23" s="505" t="s">
        <v>302</v>
      </c>
      <c r="C23" s="506"/>
      <c r="D23" s="507"/>
      <c r="E23" s="346">
        <v>150</v>
      </c>
      <c r="F23" s="352">
        <v>0</v>
      </c>
      <c r="G23" s="347">
        <f t="shared" ref="G23:G25" si="0">E23*F23</f>
        <v>0</v>
      </c>
      <c r="H23" s="347">
        <v>0</v>
      </c>
      <c r="I23" s="348">
        <f t="shared" ref="I23:I25" si="1">E23*H23</f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s="2" customFormat="1" ht="12.75" customHeight="1">
      <c r="A24" s="351"/>
      <c r="B24" s="505" t="s">
        <v>303</v>
      </c>
      <c r="C24" s="506"/>
      <c r="D24" s="507"/>
      <c r="E24" s="346">
        <v>100</v>
      </c>
      <c r="F24" s="352">
        <v>0</v>
      </c>
      <c r="G24" s="347">
        <f t="shared" si="0"/>
        <v>0</v>
      </c>
      <c r="H24" s="347">
        <v>0</v>
      </c>
      <c r="I24" s="348">
        <f t="shared" si="1"/>
        <v>0</v>
      </c>
    </row>
    <row r="25" spans="1:21" s="2" customFormat="1" ht="12.75" customHeight="1" thickBot="1">
      <c r="A25" s="349"/>
      <c r="B25" s="483" t="s">
        <v>250</v>
      </c>
      <c r="C25" s="486"/>
      <c r="D25" s="487"/>
      <c r="E25" s="346">
        <v>3</v>
      </c>
      <c r="F25" s="347">
        <v>0</v>
      </c>
      <c r="G25" s="347">
        <f t="shared" si="0"/>
        <v>0</v>
      </c>
      <c r="H25" s="347">
        <v>0</v>
      </c>
      <c r="I25" s="348">
        <f t="shared" si="1"/>
        <v>0</v>
      </c>
    </row>
    <row r="26" spans="1:21" s="2" customFormat="1" ht="12.75" customHeight="1">
      <c r="A26" s="163"/>
      <c r="B26" s="163" t="s">
        <v>208</v>
      </c>
      <c r="C26" s="164"/>
      <c r="D26" s="164"/>
      <c r="E26" s="165"/>
      <c r="F26" s="185"/>
      <c r="G26" s="186">
        <f>SUM(G23:G25)</f>
        <v>0</v>
      </c>
      <c r="H26" s="185"/>
      <c r="I26" s="187">
        <f>SUM(I23:I25)</f>
        <v>0</v>
      </c>
    </row>
    <row r="27" spans="1:21" s="2" customFormat="1" ht="12.75" customHeight="1">
      <c r="A27" s="168"/>
      <c r="B27" s="168" t="s">
        <v>83</v>
      </c>
      <c r="C27" s="169"/>
      <c r="D27" s="169"/>
      <c r="E27" s="170">
        <v>0.03</v>
      </c>
      <c r="F27" s="171"/>
      <c r="G27" s="150">
        <f>SUM(G26)*E27</f>
        <v>0</v>
      </c>
      <c r="H27" s="171"/>
      <c r="I27" s="172"/>
    </row>
    <row r="28" spans="1:21" s="2" customFormat="1" ht="12.75" customHeight="1">
      <c r="A28" s="168"/>
      <c r="B28" s="168" t="s">
        <v>139</v>
      </c>
      <c r="C28" s="169"/>
      <c r="D28" s="169"/>
      <c r="E28" s="170">
        <v>0.05</v>
      </c>
      <c r="F28" s="171"/>
      <c r="G28" s="150">
        <f>SUM(G23:G24)*E28</f>
        <v>0</v>
      </c>
      <c r="H28" s="171"/>
      <c r="I28" s="172"/>
    </row>
    <row r="29" spans="1:21" s="2" customFormat="1" ht="12.75" customHeight="1" thickBot="1">
      <c r="A29" s="173"/>
      <c r="B29" s="174" t="s">
        <v>209</v>
      </c>
      <c r="C29" s="175"/>
      <c r="D29" s="175" t="s">
        <v>115</v>
      </c>
      <c r="E29" s="176"/>
      <c r="F29" s="177"/>
      <c r="G29" s="178">
        <f>SUM(G26:G28)</f>
        <v>0</v>
      </c>
      <c r="H29" s="179"/>
      <c r="I29" s="188">
        <f>SUM(I26:I28)</f>
        <v>0</v>
      </c>
    </row>
    <row r="30" spans="1:21" s="2" customFormat="1" ht="12.75" customHeight="1" thickBot="1">
      <c r="A30" s="180" t="str">
        <f>A21</f>
        <v>1) Kabely vodiče a ostatní úložný materiál</v>
      </c>
      <c r="B30" s="181"/>
      <c r="C30" s="182"/>
      <c r="D30" s="183"/>
      <c r="E30" s="533" t="s">
        <v>115</v>
      </c>
      <c r="F30" s="534"/>
      <c r="G30" s="488">
        <f>G29+I29</f>
        <v>0</v>
      </c>
      <c r="H30" s="489"/>
      <c r="I30" s="490"/>
    </row>
    <row r="31" spans="1:21" s="2" customFormat="1" ht="12.75" customHeight="1">
      <c r="A31" s="143"/>
      <c r="B31" s="157"/>
      <c r="C31" s="158"/>
      <c r="D31" s="159"/>
      <c r="E31" s="160"/>
      <c r="F31" s="143"/>
      <c r="G31" s="146"/>
      <c r="H31" s="161"/>
      <c r="I31" s="146"/>
    </row>
    <row r="32" spans="1:21" s="2" customFormat="1" ht="12.75" customHeight="1" thickBot="1">
      <c r="A32" s="356" t="s">
        <v>214</v>
      </c>
      <c r="B32" s="357"/>
      <c r="C32" s="357"/>
      <c r="D32" s="358"/>
      <c r="E32" s="227"/>
      <c r="F32" s="192"/>
      <c r="G32" s="192"/>
      <c r="H32" s="192"/>
      <c r="I32" s="193"/>
    </row>
    <row r="33" spans="1:9" s="2" customFormat="1" ht="12.75" customHeight="1" thickBot="1">
      <c r="A33" s="212" t="s">
        <v>192</v>
      </c>
      <c r="B33" s="196" t="s">
        <v>193</v>
      </c>
      <c r="C33" s="197"/>
      <c r="D33" s="197"/>
      <c r="E33" s="208" t="s">
        <v>194</v>
      </c>
      <c r="F33" s="190" t="s">
        <v>195</v>
      </c>
      <c r="G33" s="190" t="s">
        <v>196</v>
      </c>
      <c r="H33" s="190" t="s">
        <v>197</v>
      </c>
      <c r="I33" s="191" t="s">
        <v>198</v>
      </c>
    </row>
    <row r="34" spans="1:9" s="2" customFormat="1" ht="12.75" customHeight="1">
      <c r="A34" s="400"/>
      <c r="B34" s="517" t="s">
        <v>304</v>
      </c>
      <c r="C34" s="541"/>
      <c r="D34" s="542"/>
      <c r="E34" s="595">
        <v>3</v>
      </c>
      <c r="F34" s="152">
        <v>0</v>
      </c>
      <c r="G34" s="379">
        <f t="shared" ref="G34" si="2">E34*F34</f>
        <v>0</v>
      </c>
      <c r="H34" s="379">
        <v>0</v>
      </c>
      <c r="I34" s="442">
        <f t="shared" ref="I34" si="3">E34*H34</f>
        <v>0</v>
      </c>
    </row>
    <row r="35" spans="1:9" s="2" customFormat="1" ht="12.75" customHeight="1">
      <c r="A35" s="395"/>
      <c r="B35" s="480" t="s">
        <v>305</v>
      </c>
      <c r="C35" s="481"/>
      <c r="D35" s="482"/>
      <c r="E35" s="596">
        <v>6</v>
      </c>
      <c r="F35" s="379">
        <v>0</v>
      </c>
      <c r="G35" s="379">
        <f t="shared" ref="G35" si="4">E35*F35</f>
        <v>0</v>
      </c>
      <c r="H35" s="379">
        <v>0</v>
      </c>
      <c r="I35" s="380">
        <f t="shared" ref="I35" si="5">E35*H35</f>
        <v>0</v>
      </c>
    </row>
    <row r="36" spans="1:9" s="2" customFormat="1" ht="12.75" customHeight="1">
      <c r="A36" s="354"/>
      <c r="B36" s="474" t="s">
        <v>306</v>
      </c>
      <c r="C36" s="543"/>
      <c r="D36" s="544"/>
      <c r="E36" s="367"/>
      <c r="F36" s="306"/>
      <c r="G36" s="306"/>
      <c r="H36" s="306"/>
      <c r="I36" s="308"/>
    </row>
    <row r="37" spans="1:9" s="2" customFormat="1" ht="12.75" customHeight="1">
      <c r="A37" s="590"/>
      <c r="B37" s="508" t="s">
        <v>232</v>
      </c>
      <c r="C37" s="509"/>
      <c r="D37" s="510"/>
      <c r="E37" s="375">
        <v>3</v>
      </c>
      <c r="F37" s="441">
        <v>0</v>
      </c>
      <c r="G37" s="379">
        <f t="shared" ref="G37" si="6">E37*F37</f>
        <v>0</v>
      </c>
      <c r="H37" s="379">
        <v>0</v>
      </c>
      <c r="I37" s="380">
        <f t="shared" ref="I37" si="7">E37*H37</f>
        <v>0</v>
      </c>
    </row>
    <row r="38" spans="1:9" s="2" customFormat="1" ht="12.75" customHeight="1" thickBot="1">
      <c r="A38" s="252"/>
      <c r="B38" s="477" t="s">
        <v>233</v>
      </c>
      <c r="C38" s="478"/>
      <c r="D38" s="479"/>
      <c r="E38" s="337"/>
      <c r="F38" s="224"/>
      <c r="G38" s="306"/>
      <c r="H38" s="306"/>
      <c r="I38" s="308"/>
    </row>
    <row r="39" spans="1:9" s="2" customFormat="1" ht="12.75" customHeight="1">
      <c r="A39" s="163"/>
      <c r="B39" s="163" t="s">
        <v>208</v>
      </c>
      <c r="C39" s="164"/>
      <c r="D39" s="164"/>
      <c r="E39" s="165"/>
      <c r="F39" s="185"/>
      <c r="G39" s="186">
        <f>SUM(G34:G38)</f>
        <v>0</v>
      </c>
      <c r="H39" s="185"/>
      <c r="I39" s="187">
        <f>SUM(I34:I38)</f>
        <v>0</v>
      </c>
    </row>
    <row r="40" spans="1:9" s="2" customFormat="1" ht="12.75" customHeight="1">
      <c r="A40" s="168"/>
      <c r="B40" s="168" t="s">
        <v>83</v>
      </c>
      <c r="C40" s="169"/>
      <c r="D40" s="169"/>
      <c r="E40" s="170">
        <v>0.03</v>
      </c>
      <c r="F40" s="171"/>
      <c r="G40" s="150">
        <f>SUM(G39)*E40</f>
        <v>0</v>
      </c>
      <c r="H40" s="171"/>
      <c r="I40" s="172"/>
    </row>
    <row r="41" spans="1:9" s="2" customFormat="1" ht="12.75" customHeight="1">
      <c r="A41" s="168"/>
      <c r="B41" s="168"/>
      <c r="C41" s="169"/>
      <c r="D41" s="169"/>
      <c r="E41" s="170"/>
      <c r="F41" s="171"/>
      <c r="G41" s="150"/>
      <c r="H41" s="171"/>
      <c r="I41" s="172"/>
    </row>
    <row r="42" spans="1:9" s="2" customFormat="1" ht="12.75" customHeight="1" thickBot="1">
      <c r="A42" s="173"/>
      <c r="B42" s="174" t="s">
        <v>209</v>
      </c>
      <c r="C42" s="175"/>
      <c r="D42" s="175" t="s">
        <v>115</v>
      </c>
      <c r="E42" s="176"/>
      <c r="F42" s="177"/>
      <c r="G42" s="178">
        <f>SUM(G39:G41)</f>
        <v>0</v>
      </c>
      <c r="H42" s="179"/>
      <c r="I42" s="188">
        <f>SUM(I39:I41)</f>
        <v>0</v>
      </c>
    </row>
    <row r="43" spans="1:9" s="2" customFormat="1" ht="12.75" customHeight="1" thickBot="1">
      <c r="A43" s="180" t="str">
        <f>A32</f>
        <v>2) Kompletační prvky</v>
      </c>
      <c r="B43" s="181"/>
      <c r="C43" s="182"/>
      <c r="D43" s="183"/>
      <c r="E43" s="533" t="s">
        <v>115</v>
      </c>
      <c r="F43" s="534"/>
      <c r="G43" s="488">
        <f>G42+I42</f>
        <v>0</v>
      </c>
      <c r="H43" s="489"/>
      <c r="I43" s="490"/>
    </row>
    <row r="44" spans="1:9" s="2" customFormat="1" ht="12.75" customHeight="1">
      <c r="A44" s="143"/>
      <c r="B44" s="157"/>
      <c r="C44" s="158"/>
      <c r="D44" s="159"/>
      <c r="E44" s="160"/>
      <c r="F44" s="143"/>
      <c r="G44" s="146"/>
      <c r="H44" s="161"/>
      <c r="I44" s="146"/>
    </row>
    <row r="45" spans="1:9" s="2" customFormat="1" ht="12.75" customHeight="1" thickBot="1">
      <c r="A45" s="356" t="s">
        <v>307</v>
      </c>
      <c r="B45" s="357"/>
      <c r="C45" s="357"/>
      <c r="D45" s="355"/>
      <c r="E45" s="211"/>
      <c r="F45" s="192"/>
      <c r="G45" s="192"/>
      <c r="H45" s="192"/>
      <c r="I45" s="192"/>
    </row>
    <row r="46" spans="1:9" s="2" customFormat="1" ht="12.75" customHeight="1" thickBot="1">
      <c r="A46" s="212" t="s">
        <v>308</v>
      </c>
      <c r="B46" s="189" t="s">
        <v>309</v>
      </c>
      <c r="C46" s="197"/>
      <c r="D46" s="197"/>
      <c r="E46" s="198" t="s">
        <v>194</v>
      </c>
      <c r="F46" s="190" t="s">
        <v>263</v>
      </c>
      <c r="G46" s="190" t="s">
        <v>196</v>
      </c>
      <c r="H46" s="190" t="s">
        <v>197</v>
      </c>
      <c r="I46" s="191" t="s">
        <v>198</v>
      </c>
    </row>
    <row r="47" spans="1:9" s="2" customFormat="1" ht="12.75" customHeight="1">
      <c r="A47" s="299"/>
      <c r="B47" s="517" t="s">
        <v>310</v>
      </c>
      <c r="C47" s="541"/>
      <c r="D47" s="542"/>
      <c r="E47" s="597">
        <v>1</v>
      </c>
      <c r="F47" s="598">
        <v>0</v>
      </c>
      <c r="G47" s="599">
        <f t="shared" ref="G47:G51" si="8">E47*F47</f>
        <v>0</v>
      </c>
      <c r="H47" s="598">
        <v>0</v>
      </c>
      <c r="I47" s="600">
        <f t="shared" ref="I47:I51" si="9">E47*H47</f>
        <v>0</v>
      </c>
    </row>
    <row r="48" spans="1:9" s="2" customFormat="1" ht="12.75" customHeight="1">
      <c r="A48" s="300"/>
      <c r="B48" s="601" t="s">
        <v>311</v>
      </c>
      <c r="C48" s="602"/>
      <c r="D48" s="603"/>
      <c r="E48" s="604">
        <v>1</v>
      </c>
      <c r="F48" s="598">
        <v>0</v>
      </c>
      <c r="G48" s="148">
        <f t="shared" si="8"/>
        <v>0</v>
      </c>
      <c r="H48" s="598">
        <v>0</v>
      </c>
      <c r="I48" s="149">
        <f t="shared" si="9"/>
        <v>0</v>
      </c>
    </row>
    <row r="49" spans="1:9" s="2" customFormat="1" ht="12.75" customHeight="1">
      <c r="A49" s="300"/>
      <c r="B49" s="601" t="s">
        <v>312</v>
      </c>
      <c r="C49" s="602"/>
      <c r="D49" s="603"/>
      <c r="E49" s="604">
        <v>1</v>
      </c>
      <c r="F49" s="598">
        <v>0</v>
      </c>
      <c r="G49" s="148">
        <f t="shared" si="8"/>
        <v>0</v>
      </c>
      <c r="H49" s="598">
        <v>0</v>
      </c>
      <c r="I49" s="149">
        <f t="shared" si="9"/>
        <v>0</v>
      </c>
    </row>
    <row r="50" spans="1:9" s="2" customFormat="1" ht="12.75" customHeight="1">
      <c r="A50" s="300"/>
      <c r="B50" s="601" t="s">
        <v>313</v>
      </c>
      <c r="C50" s="602"/>
      <c r="D50" s="603"/>
      <c r="E50" s="604">
        <v>7</v>
      </c>
      <c r="F50" s="598">
        <v>0</v>
      </c>
      <c r="G50" s="148">
        <f t="shared" ref="G50" si="10">E50*F50</f>
        <v>0</v>
      </c>
      <c r="H50" s="598">
        <v>0</v>
      </c>
      <c r="I50" s="149">
        <f t="shared" ref="I50" si="11">E50*H50</f>
        <v>0</v>
      </c>
    </row>
    <row r="51" spans="1:9" s="2" customFormat="1" ht="12.75" customHeight="1">
      <c r="A51" s="300"/>
      <c r="B51" s="601" t="s">
        <v>314</v>
      </c>
      <c r="C51" s="602"/>
      <c r="D51" s="603"/>
      <c r="E51" s="604">
        <v>1</v>
      </c>
      <c r="F51" s="598">
        <v>0</v>
      </c>
      <c r="G51" s="148">
        <f t="shared" si="8"/>
        <v>0</v>
      </c>
      <c r="H51" s="598">
        <v>0</v>
      </c>
      <c r="I51" s="149">
        <f t="shared" si="9"/>
        <v>0</v>
      </c>
    </row>
    <row r="52" spans="1:9" s="2" customFormat="1" ht="12.75" customHeight="1">
      <c r="A52" s="605"/>
      <c r="B52" s="480" t="s">
        <v>315</v>
      </c>
      <c r="C52" s="481"/>
      <c r="D52" s="482"/>
      <c r="E52" s="401">
        <v>1</v>
      </c>
      <c r="F52" s="402">
        <v>0</v>
      </c>
      <c r="G52" s="148">
        <f t="shared" ref="G52:G53" si="12">E52*F52</f>
        <v>0</v>
      </c>
      <c r="H52" s="402">
        <v>0</v>
      </c>
      <c r="I52" s="149">
        <f t="shared" ref="I52:I53" si="13">E52*H52</f>
        <v>0</v>
      </c>
    </row>
    <row r="53" spans="1:9" s="2" customFormat="1" ht="12.75" customHeight="1" thickBot="1">
      <c r="A53" s="301"/>
      <c r="B53" s="601" t="s">
        <v>316</v>
      </c>
      <c r="C53" s="602"/>
      <c r="D53" s="603"/>
      <c r="E53" s="604">
        <v>1</v>
      </c>
      <c r="F53" s="598">
        <v>0</v>
      </c>
      <c r="G53" s="599">
        <f t="shared" si="12"/>
        <v>0</v>
      </c>
      <c r="H53" s="598">
        <v>0</v>
      </c>
      <c r="I53" s="600">
        <f t="shared" si="13"/>
        <v>0</v>
      </c>
    </row>
    <row r="54" spans="1:9" s="2" customFormat="1" ht="12.75" customHeight="1">
      <c r="A54" s="276"/>
      <c r="B54" s="537" t="s">
        <v>317</v>
      </c>
      <c r="C54" s="538"/>
      <c r="D54" s="538"/>
      <c r="E54" s="277"/>
      <c r="F54" s="278"/>
      <c r="G54" s="279">
        <f>SUM(G47:G53)</f>
        <v>0</v>
      </c>
      <c r="H54" s="280"/>
      <c r="I54" s="281">
        <f>SUM(I47:I53)</f>
        <v>0</v>
      </c>
    </row>
    <row r="55" spans="1:9" s="2" customFormat="1" ht="12.75" customHeight="1">
      <c r="A55" s="282"/>
      <c r="B55" s="530" t="s">
        <v>83</v>
      </c>
      <c r="C55" s="531"/>
      <c r="D55" s="532"/>
      <c r="E55" s="283">
        <v>0.03</v>
      </c>
      <c r="F55" s="284"/>
      <c r="G55" s="285">
        <f>SUM(G54)*E55</f>
        <v>0</v>
      </c>
      <c r="H55" s="286"/>
      <c r="I55" s="287"/>
    </row>
    <row r="56" spans="1:9" s="2" customFormat="1" ht="12.75" customHeight="1">
      <c r="A56" s="282"/>
      <c r="B56" s="530"/>
      <c r="C56" s="531"/>
      <c r="D56" s="532"/>
      <c r="E56" s="283"/>
      <c r="F56" s="284"/>
      <c r="G56" s="288"/>
      <c r="H56" s="286"/>
      <c r="I56" s="287"/>
    </row>
    <row r="57" spans="1:9" s="2" customFormat="1" ht="12.75" customHeight="1" thickBot="1">
      <c r="A57" s="180"/>
      <c r="B57" s="545" t="s">
        <v>318</v>
      </c>
      <c r="C57" s="546"/>
      <c r="D57" s="547"/>
      <c r="E57" s="228"/>
      <c r="F57" s="289"/>
      <c r="G57" s="290">
        <f>SUM(G54:G56)</f>
        <v>0</v>
      </c>
      <c r="H57" s="291"/>
      <c r="I57" s="292">
        <f>SUM(I54:I56)</f>
        <v>0</v>
      </c>
    </row>
    <row r="58" spans="1:9" s="2" customFormat="1" ht="12.75" customHeight="1" thickBot="1">
      <c r="A58" s="180" t="str">
        <f>A45</f>
        <v>3) Datový rozvaděč RACK - bez aktivních prvků</v>
      </c>
      <c r="B58" s="294"/>
      <c r="C58" s="295"/>
      <c r="D58" s="296"/>
      <c r="E58" s="533" t="s">
        <v>115</v>
      </c>
      <c r="F58" s="534"/>
      <c r="G58" s="548">
        <f>G57+I57</f>
        <v>0</v>
      </c>
      <c r="H58" s="549"/>
      <c r="I58" s="550"/>
    </row>
    <row r="59" spans="1:9" s="2" customFormat="1" ht="12.75" customHeight="1">
      <c r="A59" s="143"/>
      <c r="B59" s="157"/>
      <c r="C59" s="158"/>
      <c r="D59" s="159"/>
      <c r="E59" s="160"/>
      <c r="F59" s="143"/>
      <c r="G59" s="146"/>
      <c r="H59" s="161"/>
      <c r="I59" s="146"/>
    </row>
    <row r="60" spans="1:9" s="2" customFormat="1" ht="12.75" customHeight="1" thickBot="1">
      <c r="A60" s="539" t="s">
        <v>319</v>
      </c>
      <c r="B60" s="540"/>
      <c r="C60" s="540"/>
      <c r="D60" s="540"/>
      <c r="E60" s="540"/>
      <c r="F60" s="540"/>
      <c r="G60" s="540"/>
      <c r="H60" s="540"/>
      <c r="I60" s="540"/>
    </row>
    <row r="61" spans="1:9" s="2" customFormat="1" ht="12.75" customHeight="1" thickBot="1">
      <c r="A61" s="212" t="s">
        <v>308</v>
      </c>
      <c r="B61" s="189" t="s">
        <v>309</v>
      </c>
      <c r="C61" s="197"/>
      <c r="D61" s="197"/>
      <c r="E61" s="198" t="s">
        <v>194</v>
      </c>
      <c r="F61" s="190" t="s">
        <v>263</v>
      </c>
      <c r="G61" s="190" t="s">
        <v>196</v>
      </c>
      <c r="H61" s="190" t="s">
        <v>197</v>
      </c>
      <c r="I61" s="191" t="s">
        <v>198</v>
      </c>
    </row>
    <row r="62" spans="1:9" s="2" customFormat="1" ht="12.75" customHeight="1">
      <c r="A62" s="301"/>
      <c r="B62" s="491" t="s">
        <v>320</v>
      </c>
      <c r="C62" s="492"/>
      <c r="D62" s="493"/>
      <c r="E62" s="604">
        <v>1</v>
      </c>
      <c r="F62" s="598"/>
      <c r="G62" s="599"/>
      <c r="H62" s="598">
        <v>0</v>
      </c>
      <c r="I62" s="600">
        <f t="shared" ref="I62" si="14">E62*H62</f>
        <v>0</v>
      </c>
    </row>
    <row r="63" spans="1:9" s="2" customFormat="1" ht="12.75" customHeight="1">
      <c r="A63" s="301"/>
      <c r="B63" s="494" t="s">
        <v>321</v>
      </c>
      <c r="C63" s="535"/>
      <c r="D63" s="536"/>
      <c r="E63" s="604">
        <v>1</v>
      </c>
      <c r="F63" s="598">
        <v>0</v>
      </c>
      <c r="G63" s="599">
        <f t="shared" ref="G63:G64" si="15">E63*F63</f>
        <v>0</v>
      </c>
      <c r="H63" s="598">
        <v>0</v>
      </c>
      <c r="I63" s="600">
        <f t="shared" ref="I63:I64" si="16">E63*H63</f>
        <v>0</v>
      </c>
    </row>
    <row r="64" spans="1:9" s="2" customFormat="1" ht="12.75" customHeight="1">
      <c r="A64" s="301"/>
      <c r="B64" s="601" t="s">
        <v>322</v>
      </c>
      <c r="C64" s="602"/>
      <c r="D64" s="603"/>
      <c r="E64" s="604">
        <v>1</v>
      </c>
      <c r="F64" s="598">
        <v>0</v>
      </c>
      <c r="G64" s="599">
        <f t="shared" si="15"/>
        <v>0</v>
      </c>
      <c r="H64" s="598">
        <v>0</v>
      </c>
      <c r="I64" s="600">
        <f t="shared" si="16"/>
        <v>0</v>
      </c>
    </row>
    <row r="65" spans="1:9" s="2" customFormat="1" ht="12.75" customHeight="1" thickBot="1">
      <c r="A65" s="301"/>
      <c r="B65" s="601" t="s">
        <v>323</v>
      </c>
      <c r="C65" s="602"/>
      <c r="D65" s="603"/>
      <c r="E65" s="604">
        <v>1</v>
      </c>
      <c r="F65" s="598"/>
      <c r="G65" s="599"/>
      <c r="H65" s="598">
        <v>0</v>
      </c>
      <c r="I65" s="600">
        <f t="shared" ref="I65" si="17">E65*H65</f>
        <v>0</v>
      </c>
    </row>
    <row r="66" spans="1:9" s="2" customFormat="1" ht="12.75" customHeight="1">
      <c r="A66" s="276"/>
      <c r="B66" s="537" t="s">
        <v>317</v>
      </c>
      <c r="C66" s="538"/>
      <c r="D66" s="538"/>
      <c r="E66" s="277"/>
      <c r="F66" s="278"/>
      <c r="G66" s="279">
        <f>SUM(G63:G65)</f>
        <v>0</v>
      </c>
      <c r="H66" s="280"/>
      <c r="I66" s="281">
        <f>SUM(I63:I65)</f>
        <v>0</v>
      </c>
    </row>
    <row r="67" spans="1:9" s="2" customFormat="1" ht="12.75" customHeight="1">
      <c r="A67" s="282"/>
      <c r="B67" s="530" t="s">
        <v>83</v>
      </c>
      <c r="C67" s="531"/>
      <c r="D67" s="532"/>
      <c r="E67" s="283">
        <v>0.03</v>
      </c>
      <c r="F67" s="284"/>
      <c r="G67" s="285">
        <f>SUM(G66)*E67</f>
        <v>0</v>
      </c>
      <c r="H67" s="286"/>
      <c r="I67" s="287"/>
    </row>
    <row r="68" spans="1:9" s="2" customFormat="1" ht="12.75" customHeight="1">
      <c r="A68" s="282"/>
      <c r="B68" s="530"/>
      <c r="C68" s="531"/>
      <c r="D68" s="532"/>
      <c r="E68" s="283"/>
      <c r="F68" s="284"/>
      <c r="G68" s="288"/>
      <c r="H68" s="286"/>
      <c r="I68" s="287"/>
    </row>
    <row r="69" spans="1:9" s="2" customFormat="1" ht="12.75" customHeight="1" thickBot="1">
      <c r="A69" s="180"/>
      <c r="B69" s="545" t="s">
        <v>324</v>
      </c>
      <c r="C69" s="546"/>
      <c r="D69" s="547"/>
      <c r="E69" s="228"/>
      <c r="F69" s="289"/>
      <c r="G69" s="290">
        <f>SUM(G66:G68)</f>
        <v>0</v>
      </c>
      <c r="H69" s="291"/>
      <c r="I69" s="292">
        <f>SUM(I66:I68)</f>
        <v>0</v>
      </c>
    </row>
    <row r="70" spans="1:9" s="2" customFormat="1" ht="12.75" customHeight="1" thickBot="1">
      <c r="A70" s="293" t="str">
        <f>A60</f>
        <v>4) Aktivní prvky RACK - dodává pro investora HDT Impex s.r.o.</v>
      </c>
      <c r="B70" s="297"/>
      <c r="C70" s="295"/>
      <c r="D70" s="296"/>
      <c r="E70" s="533" t="s">
        <v>115</v>
      </c>
      <c r="F70" s="534"/>
      <c r="G70" s="548">
        <f>G69+I69</f>
        <v>0</v>
      </c>
      <c r="H70" s="549"/>
      <c r="I70" s="550"/>
    </row>
    <row r="71" spans="1:9" s="2" customFormat="1" ht="12.75" customHeight="1">
      <c r="A71" s="359"/>
      <c r="B71" s="362"/>
      <c r="C71" s="363"/>
      <c r="D71" s="364"/>
      <c r="E71" s="365"/>
      <c r="F71" s="366"/>
      <c r="G71" s="360"/>
      <c r="H71" s="361"/>
      <c r="I71" s="361"/>
    </row>
    <row r="72" spans="1:9" s="2" customFormat="1" ht="15.75" customHeight="1" thickBot="1">
      <c r="A72" s="356" t="s">
        <v>325</v>
      </c>
      <c r="B72" s="386"/>
      <c r="C72" s="387"/>
      <c r="D72" s="387"/>
      <c r="E72" s="388"/>
      <c r="F72" s="389"/>
      <c r="G72" s="389"/>
      <c r="H72" s="389"/>
      <c r="I72" s="389"/>
    </row>
    <row r="73" spans="1:9" s="2" customFormat="1" ht="15.75" customHeight="1" thickBot="1">
      <c r="A73" s="212" t="s">
        <v>192</v>
      </c>
      <c r="B73" s="196" t="s">
        <v>193</v>
      </c>
      <c r="C73" s="197"/>
      <c r="D73" s="197"/>
      <c r="E73" s="249" t="s">
        <v>194</v>
      </c>
      <c r="F73" s="250" t="s">
        <v>195</v>
      </c>
      <c r="G73" s="250" t="s">
        <v>196</v>
      </c>
      <c r="H73" s="250" t="s">
        <v>197</v>
      </c>
      <c r="I73" s="251" t="s">
        <v>198</v>
      </c>
    </row>
    <row r="74" spans="1:9" s="2" customFormat="1" ht="15.75" customHeight="1">
      <c r="A74" s="216"/>
      <c r="B74" s="335" t="s">
        <v>326</v>
      </c>
      <c r="C74" s="336"/>
      <c r="D74" s="369"/>
      <c r="E74" s="153">
        <v>1</v>
      </c>
      <c r="F74" s="209"/>
      <c r="G74" s="209"/>
      <c r="H74" s="209">
        <v>0</v>
      </c>
      <c r="I74" s="151">
        <f t="shared" ref="I74:I77" si="18">E74*H74</f>
        <v>0</v>
      </c>
    </row>
    <row r="75" spans="1:9" s="2" customFormat="1" ht="15.75" customHeight="1">
      <c r="A75" s="230"/>
      <c r="B75" s="241" t="s">
        <v>327</v>
      </c>
      <c r="C75" s="242"/>
      <c r="D75" s="385"/>
      <c r="E75" s="153">
        <v>1</v>
      </c>
      <c r="F75" s="209"/>
      <c r="G75" s="209"/>
      <c r="H75" s="209">
        <v>0</v>
      </c>
      <c r="I75" s="151">
        <f t="shared" ref="I75" si="19">E75*H75</f>
        <v>0</v>
      </c>
    </row>
    <row r="76" spans="1:9" s="2" customFormat="1" ht="15.75" customHeight="1">
      <c r="A76" s="371"/>
      <c r="B76" s="372" t="s">
        <v>328</v>
      </c>
      <c r="C76" s="373"/>
      <c r="D76" s="374"/>
      <c r="E76" s="375">
        <v>1</v>
      </c>
      <c r="F76" s="376"/>
      <c r="G76" s="376"/>
      <c r="H76" s="376">
        <v>0</v>
      </c>
      <c r="I76" s="377">
        <f t="shared" si="18"/>
        <v>0</v>
      </c>
    </row>
    <row r="77" spans="1:9" s="2" customFormat="1" ht="15.75" customHeight="1" thickBot="1">
      <c r="A77" s="371"/>
      <c r="B77" s="372" t="s">
        <v>329</v>
      </c>
      <c r="C77" s="373"/>
      <c r="D77" s="374"/>
      <c r="E77" s="375">
        <v>3</v>
      </c>
      <c r="F77" s="376"/>
      <c r="G77" s="376"/>
      <c r="H77" s="376">
        <v>0</v>
      </c>
      <c r="I77" s="377">
        <f t="shared" si="18"/>
        <v>0</v>
      </c>
    </row>
    <row r="78" spans="1:9" s="2" customFormat="1" ht="12.75" customHeight="1" thickBot="1">
      <c r="A78" s="163"/>
      <c r="B78" s="163" t="s">
        <v>208</v>
      </c>
      <c r="C78" s="164"/>
      <c r="D78" s="164"/>
      <c r="E78" s="199"/>
      <c r="F78" s="200"/>
      <c r="G78" s="200"/>
      <c r="H78" s="200"/>
      <c r="I78" s="201">
        <f>SUM(I73:I77)</f>
        <v>0</v>
      </c>
    </row>
    <row r="79" spans="1:9" s="2" customFormat="1" ht="12.75" customHeight="1" thickBot="1">
      <c r="A79" s="202" t="str">
        <f>A72</f>
        <v>5) Zednické výpomoci ( drážky, průrazy, niky pro rozvaděče a krabice )</v>
      </c>
      <c r="B79" s="298"/>
      <c r="C79" s="194"/>
      <c r="D79" s="195"/>
      <c r="E79" s="533" t="s">
        <v>115</v>
      </c>
      <c r="F79" s="534"/>
      <c r="G79" s="488">
        <f>G78+I78</f>
        <v>0</v>
      </c>
      <c r="H79" s="489"/>
      <c r="I79" s="490"/>
    </row>
    <row r="80" spans="1:9" s="2" customFormat="1" ht="12.75" customHeight="1">
      <c r="A80" s="3"/>
      <c r="B80" s="3"/>
      <c r="C80" s="3"/>
      <c r="D80" s="5"/>
      <c r="E80" s="7"/>
      <c r="F80" s="7"/>
      <c r="G80" s="7"/>
      <c r="H80" s="14"/>
      <c r="I80" s="14"/>
    </row>
    <row r="81" spans="1:9" s="2" customFormat="1" ht="12.75" customHeight="1" thickBot="1">
      <c r="A81" s="330" t="s">
        <v>330</v>
      </c>
      <c r="B81" s="330"/>
      <c r="C81" s="331"/>
      <c r="D81" s="205"/>
      <c r="E81" s="206"/>
      <c r="F81" s="192"/>
      <c r="G81" s="192"/>
      <c r="H81" s="192"/>
      <c r="I81" s="192"/>
    </row>
    <row r="82" spans="1:9" s="2" customFormat="1" ht="12.75" customHeight="1" thickBot="1">
      <c r="A82" s="332" t="s">
        <v>192</v>
      </c>
      <c r="B82" s="333" t="s">
        <v>193</v>
      </c>
      <c r="C82" s="334"/>
      <c r="D82" s="334"/>
      <c r="E82" s="249" t="s">
        <v>194</v>
      </c>
      <c r="F82" s="250" t="s">
        <v>195</v>
      </c>
      <c r="G82" s="250" t="s">
        <v>196</v>
      </c>
      <c r="H82" s="250" t="s">
        <v>197</v>
      </c>
      <c r="I82" s="251" t="s">
        <v>198</v>
      </c>
    </row>
    <row r="83" spans="1:9" s="2" customFormat="1" ht="12.75" customHeight="1">
      <c r="A83" s="390"/>
      <c r="B83" s="391" t="s">
        <v>331</v>
      </c>
      <c r="C83" s="392"/>
      <c r="D83" s="393"/>
      <c r="E83" s="394">
        <v>1</v>
      </c>
      <c r="F83" s="236"/>
      <c r="G83" s="236"/>
      <c r="H83" s="236">
        <v>0</v>
      </c>
      <c r="I83" s="201">
        <f>E83*H83</f>
        <v>0</v>
      </c>
    </row>
    <row r="84" spans="1:9" s="2" customFormat="1" ht="12.75" customHeight="1" thickBot="1">
      <c r="A84" s="606"/>
      <c r="B84" s="607" t="s">
        <v>332</v>
      </c>
      <c r="C84" s="608"/>
      <c r="D84" s="609"/>
      <c r="E84" s="610">
        <v>6</v>
      </c>
      <c r="F84" s="148"/>
      <c r="G84" s="148"/>
      <c r="H84" s="148">
        <v>0</v>
      </c>
      <c r="I84" s="149">
        <f t="shared" ref="I84" si="20">E84*H84</f>
        <v>0</v>
      </c>
    </row>
    <row r="85" spans="1:9" s="2" customFormat="1" ht="12.75" customHeight="1" thickBot="1">
      <c r="A85" s="163"/>
      <c r="B85" s="163" t="s">
        <v>208</v>
      </c>
      <c r="C85" s="164"/>
      <c r="D85" s="164"/>
      <c r="E85" s="165"/>
      <c r="F85" s="186"/>
      <c r="G85" s="200"/>
      <c r="H85" s="200"/>
      <c r="I85" s="201">
        <f>SUM(I83:I84)</f>
        <v>0</v>
      </c>
    </row>
    <row r="86" spans="1:9" s="2" customFormat="1" ht="12.75" customHeight="1" thickBot="1">
      <c r="A86" s="202" t="str">
        <f>A81</f>
        <v>6) Ostatní</v>
      </c>
      <c r="B86" s="253"/>
      <c r="C86" s="182"/>
      <c r="D86" s="183"/>
      <c r="E86" s="533" t="s">
        <v>115</v>
      </c>
      <c r="F86" s="534"/>
      <c r="G86" s="514">
        <f>G85+I85</f>
        <v>0</v>
      </c>
      <c r="H86" s="515"/>
      <c r="I86" s="516"/>
    </row>
    <row r="87" spans="1:9" s="2" customFormat="1" ht="12.75" customHeight="1">
      <c r="A87" s="3"/>
      <c r="B87" s="3"/>
      <c r="C87" s="3"/>
      <c r="D87" s="5"/>
      <c r="E87" s="7"/>
      <c r="F87" s="7"/>
      <c r="G87" s="7"/>
      <c r="H87" s="14"/>
      <c r="I87" s="14"/>
    </row>
    <row r="88" spans="1:9" s="2" customFormat="1" ht="12.75" customHeight="1">
      <c r="A88" s="3"/>
      <c r="B88" s="3"/>
      <c r="C88" s="3"/>
      <c r="D88" s="5"/>
      <c r="E88" s="7"/>
      <c r="F88" s="7"/>
      <c r="G88" s="7"/>
      <c r="H88" s="14"/>
      <c r="I88" s="14"/>
    </row>
    <row r="89" spans="1:9" s="2" customFormat="1" ht="12.75" customHeight="1">
      <c r="A89" s="330"/>
      <c r="B89" s="3"/>
      <c r="C89" s="3"/>
      <c r="D89" s="5"/>
      <c r="E89" s="7"/>
      <c r="F89" s="7"/>
      <c r="G89" s="7"/>
      <c r="H89" s="14"/>
      <c r="I89" s="14"/>
    </row>
    <row r="90" spans="1:9" s="2" customFormat="1" ht="12.75" customHeight="1">
      <c r="A90" s="3"/>
      <c r="B90" s="3"/>
      <c r="C90" s="3"/>
      <c r="D90" s="5"/>
      <c r="E90" s="7"/>
      <c r="F90" s="7"/>
      <c r="G90" s="7"/>
      <c r="H90" s="14"/>
      <c r="I90" s="14"/>
    </row>
    <row r="91" spans="1:9" s="2" customFormat="1" ht="12.75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s="2" customFormat="1" ht="12.75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s="2" customFormat="1" ht="12.75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s="2" customFormat="1" ht="12.75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s="2" customFormat="1" ht="12.75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s="2" customFormat="1" ht="12.75" customHeight="1">
      <c r="A96" s="3"/>
      <c r="B96" s="3"/>
      <c r="C96" s="3"/>
      <c r="D96" s="5"/>
      <c r="E96" s="7"/>
      <c r="F96" s="7"/>
      <c r="G96" s="7"/>
      <c r="H96" s="14"/>
      <c r="I96" s="14"/>
    </row>
    <row r="97" spans="1:9" s="2" customFormat="1" ht="12.75" customHeight="1">
      <c r="A97" s="3"/>
      <c r="B97" s="3"/>
      <c r="C97" s="3"/>
      <c r="D97" s="5"/>
      <c r="E97" s="7"/>
      <c r="F97" s="7"/>
      <c r="G97" s="7"/>
      <c r="H97" s="14"/>
      <c r="I97" s="14"/>
    </row>
    <row r="98" spans="1:9" s="2" customFormat="1" ht="12.75" customHeight="1">
      <c r="A98" s="3"/>
      <c r="B98" s="3"/>
      <c r="C98" s="3"/>
      <c r="D98" s="5"/>
      <c r="E98" s="7"/>
      <c r="F98" s="7"/>
      <c r="G98" s="7"/>
      <c r="H98" s="14"/>
      <c r="I98" s="14"/>
    </row>
    <row r="99" spans="1:9" s="2" customFormat="1" ht="12.75" customHeight="1">
      <c r="A99" s="3"/>
      <c r="B99" s="3"/>
      <c r="C99" s="3"/>
      <c r="D99" s="5"/>
      <c r="E99" s="7"/>
      <c r="F99" s="7"/>
      <c r="G99" s="7"/>
      <c r="H99" s="14"/>
      <c r="I99" s="14"/>
    </row>
    <row r="100" spans="1:9" s="2" customFormat="1" ht="12.75" customHeight="1">
      <c r="A100" s="3"/>
      <c r="B100" s="3"/>
      <c r="C100" s="3"/>
      <c r="D100" s="5"/>
      <c r="E100" s="7"/>
      <c r="F100" s="7"/>
      <c r="G100" s="7"/>
      <c r="H100" s="14"/>
      <c r="I100" s="14"/>
    </row>
    <row r="101" spans="1:9" s="2" customFormat="1" ht="12.75" customHeight="1">
      <c r="A101" s="3"/>
      <c r="B101" s="3"/>
      <c r="C101" s="3"/>
      <c r="D101" s="5"/>
      <c r="E101" s="7"/>
      <c r="F101" s="7"/>
      <c r="G101" s="7"/>
      <c r="H101" s="14"/>
      <c r="I101" s="14"/>
    </row>
    <row r="102" spans="1:9" s="2" customFormat="1" ht="12.75" customHeight="1">
      <c r="A102" s="3"/>
      <c r="B102" s="3"/>
      <c r="C102" s="3"/>
      <c r="D102" s="5"/>
      <c r="E102" s="7"/>
      <c r="F102" s="7"/>
      <c r="G102" s="7"/>
      <c r="H102" s="14"/>
      <c r="I102" s="14"/>
    </row>
    <row r="103" spans="1:9" s="2" customFormat="1" ht="12.75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s="2" customFormat="1" ht="12.75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s="2" customFormat="1" ht="12.75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s="2" customFormat="1" ht="12.75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s="2" customFormat="1" ht="12.75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s="2" customFormat="1" ht="12.75" customHeight="1">
      <c r="A108" s="3"/>
      <c r="B108" s="3"/>
      <c r="C108" s="3"/>
      <c r="D108" s="5"/>
      <c r="E108" s="7"/>
      <c r="F108" s="7"/>
      <c r="G108" s="7"/>
      <c r="H108" s="14"/>
      <c r="I108" s="14"/>
    </row>
    <row r="109" spans="1:9" s="2" customFormat="1" ht="12.75" customHeight="1">
      <c r="A109" s="3"/>
      <c r="B109" s="3"/>
      <c r="C109" s="3"/>
      <c r="D109" s="5"/>
      <c r="E109" s="7"/>
      <c r="F109" s="7"/>
      <c r="G109" s="7"/>
      <c r="H109" s="14"/>
      <c r="I109" s="14"/>
    </row>
    <row r="110" spans="1:9" s="2" customFormat="1" ht="12.75" customHeight="1">
      <c r="A110" s="3"/>
      <c r="B110" s="3"/>
      <c r="C110" s="3"/>
      <c r="D110" s="5"/>
      <c r="E110" s="7"/>
      <c r="F110" s="7"/>
      <c r="G110" s="7"/>
      <c r="H110" s="14"/>
      <c r="I110" s="14"/>
    </row>
    <row r="111" spans="1:9" s="2" customFormat="1" ht="12.75" customHeight="1">
      <c r="A111" s="3"/>
      <c r="B111" s="3"/>
      <c r="C111" s="3"/>
      <c r="D111" s="5"/>
      <c r="E111" s="7"/>
      <c r="F111" s="7"/>
      <c r="G111" s="7"/>
      <c r="H111" s="14"/>
      <c r="I111" s="14"/>
    </row>
    <row r="112" spans="1:9" s="2" customFormat="1" ht="12.75" customHeight="1">
      <c r="A112" s="3"/>
      <c r="B112" s="3"/>
      <c r="C112" s="3"/>
      <c r="D112" s="5"/>
      <c r="E112" s="7"/>
      <c r="F112" s="7"/>
      <c r="G112" s="7"/>
      <c r="H112" s="14"/>
      <c r="I112" s="14"/>
    </row>
    <row r="113" spans="1:9" s="2" customFormat="1" ht="12.75" customHeight="1">
      <c r="A113" s="3"/>
      <c r="B113" s="3"/>
      <c r="C113" s="3"/>
      <c r="D113" s="5"/>
      <c r="E113" s="7"/>
      <c r="F113" s="7"/>
      <c r="G113" s="7"/>
      <c r="H113" s="14"/>
      <c r="I113" s="14"/>
    </row>
    <row r="114" spans="1:9" s="2" customFormat="1" ht="12.75" customHeight="1">
      <c r="A114" s="3"/>
      <c r="B114" s="3"/>
      <c r="C114" s="3"/>
      <c r="D114" s="5"/>
      <c r="E114" s="7"/>
      <c r="F114" s="7"/>
      <c r="G114" s="7"/>
      <c r="H114" s="14"/>
      <c r="I114" s="14"/>
    </row>
    <row r="115" spans="1:9" s="2" customFormat="1" ht="12.75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s="2" customFormat="1" ht="12.75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s="2" customFormat="1" ht="12.75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s="2" customFormat="1" ht="12.75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s="2" customFormat="1" ht="12.75" customHeight="1">
      <c r="A119" s="3"/>
      <c r="B119" s="3"/>
      <c r="C119" s="3"/>
      <c r="D119" s="5"/>
      <c r="E119" s="7"/>
      <c r="F119" s="7"/>
      <c r="G119" s="7"/>
      <c r="H119" s="14"/>
      <c r="I119" s="14"/>
    </row>
    <row r="120" spans="1:9" s="2" customFormat="1" ht="12.75" customHeight="1">
      <c r="A120" s="3"/>
      <c r="B120" s="3"/>
      <c r="C120" s="3"/>
      <c r="D120" s="5"/>
      <c r="E120" s="7"/>
      <c r="F120" s="7"/>
      <c r="G120" s="7"/>
      <c r="H120" s="14"/>
      <c r="I120" s="14"/>
    </row>
    <row r="121" spans="1:9" s="2" customFormat="1" ht="12.75" customHeight="1">
      <c r="A121" s="3"/>
      <c r="B121" s="3"/>
      <c r="C121" s="3"/>
      <c r="D121" s="5"/>
      <c r="E121" s="7"/>
      <c r="F121" s="7"/>
      <c r="G121" s="7"/>
      <c r="H121" s="14"/>
      <c r="I121" s="14"/>
    </row>
    <row r="122" spans="1:9" s="2" customFormat="1" ht="12.75" customHeight="1">
      <c r="A122" s="3"/>
      <c r="B122" s="3"/>
      <c r="C122" s="3"/>
      <c r="D122" s="5"/>
      <c r="E122" s="7"/>
      <c r="F122" s="7"/>
      <c r="G122" s="7"/>
      <c r="H122" s="14"/>
      <c r="I122" s="14"/>
    </row>
    <row r="123" spans="1:9" s="2" customFormat="1" ht="12.75" customHeight="1">
      <c r="A123" s="3"/>
      <c r="B123" s="3"/>
      <c r="C123" s="3"/>
      <c r="D123" s="5"/>
      <c r="E123" s="7"/>
      <c r="F123" s="7"/>
      <c r="G123" s="7"/>
      <c r="H123" s="14"/>
      <c r="I123" s="14"/>
    </row>
    <row r="124" spans="1:9" s="2" customFormat="1" ht="12.75" customHeight="1">
      <c r="A124" s="3"/>
      <c r="B124" s="3"/>
      <c r="C124" s="3"/>
      <c r="D124" s="5"/>
      <c r="E124" s="7"/>
      <c r="F124" s="7"/>
      <c r="G124" s="7"/>
      <c r="H124" s="14"/>
      <c r="I124" s="14"/>
    </row>
    <row r="125" spans="1:9" s="2" customFormat="1" ht="12.75" customHeight="1">
      <c r="A125" s="3"/>
      <c r="B125" s="3"/>
      <c r="C125" s="3"/>
      <c r="D125" s="5"/>
      <c r="E125" s="7"/>
      <c r="F125" s="7"/>
      <c r="G125" s="7"/>
      <c r="H125" s="14"/>
      <c r="I125" s="14"/>
    </row>
    <row r="126" spans="1:9" s="2" customFormat="1" ht="12.75" customHeight="1">
      <c r="A126" s="3"/>
      <c r="B126" s="3"/>
      <c r="C126" s="3"/>
      <c r="D126" s="5"/>
      <c r="E126" s="7"/>
      <c r="F126" s="7"/>
      <c r="G126" s="7"/>
      <c r="H126" s="14"/>
      <c r="I126" s="14"/>
    </row>
    <row r="127" spans="1:9" s="2" customFormat="1" ht="12.75" customHeight="1">
      <c r="A127" s="3"/>
      <c r="B127" s="3"/>
      <c r="C127" s="3"/>
      <c r="D127" s="5"/>
      <c r="E127" s="7"/>
      <c r="F127" s="7"/>
      <c r="G127" s="7"/>
      <c r="H127" s="14"/>
      <c r="I127" s="14"/>
    </row>
    <row r="128" spans="1:9" s="2" customFormat="1" ht="12.75" customHeight="1">
      <c r="A128" s="3"/>
      <c r="B128" s="3"/>
      <c r="C128" s="3"/>
      <c r="D128" s="5"/>
      <c r="E128" s="7"/>
      <c r="F128" s="7"/>
      <c r="G128" s="7"/>
      <c r="H128" s="14"/>
      <c r="I128" s="14"/>
    </row>
    <row r="129" spans="1:9" s="2" customFormat="1" ht="12.75" customHeight="1">
      <c r="A129" s="3"/>
      <c r="B129" s="3"/>
      <c r="C129" s="3"/>
      <c r="D129" s="5"/>
      <c r="E129" s="7"/>
      <c r="F129" s="7"/>
      <c r="G129" s="7"/>
      <c r="H129" s="14"/>
      <c r="I129" s="14"/>
    </row>
    <row r="130" spans="1:9" s="2" customFormat="1" ht="12.75" customHeight="1">
      <c r="A130" s="3"/>
      <c r="B130" s="3"/>
      <c r="C130" s="3"/>
      <c r="D130" s="5"/>
      <c r="E130" s="7"/>
      <c r="F130" s="7"/>
      <c r="G130" s="7"/>
      <c r="H130" s="14"/>
      <c r="I130" s="14"/>
    </row>
    <row r="131" spans="1:9" s="2" customFormat="1" ht="12.75" customHeight="1">
      <c r="A131" s="3"/>
      <c r="B131" s="3"/>
      <c r="C131" s="3"/>
      <c r="D131" s="5"/>
      <c r="E131" s="7"/>
      <c r="F131" s="7"/>
      <c r="G131" s="7"/>
      <c r="H131" s="14"/>
      <c r="I131" s="14"/>
    </row>
    <row r="132" spans="1:9" s="2" customFormat="1" ht="12.75" customHeight="1">
      <c r="A132" s="3"/>
      <c r="B132" s="3"/>
      <c r="C132" s="3"/>
      <c r="D132" s="5"/>
      <c r="E132" s="7"/>
      <c r="F132" s="7"/>
      <c r="G132" s="7"/>
      <c r="H132" s="14"/>
      <c r="I132" s="14"/>
    </row>
    <row r="133" spans="1:9" s="2" customFormat="1" ht="12.75" customHeight="1">
      <c r="A133" s="3"/>
      <c r="B133" s="3"/>
      <c r="C133" s="3"/>
      <c r="D133" s="5"/>
      <c r="E133" s="7"/>
      <c r="F133" s="7"/>
      <c r="G133" s="7"/>
      <c r="H133" s="14"/>
      <c r="I133" s="14"/>
    </row>
    <row r="134" spans="1:9" s="2" customFormat="1" ht="12.75" customHeight="1">
      <c r="A134" s="3"/>
      <c r="B134" s="3"/>
      <c r="C134" s="3"/>
      <c r="D134" s="5"/>
      <c r="E134" s="7"/>
      <c r="F134" s="7"/>
      <c r="G134" s="7"/>
      <c r="H134" s="14"/>
      <c r="I134" s="14"/>
    </row>
    <row r="135" spans="1:9" s="2" customFormat="1" ht="12.75" customHeight="1">
      <c r="A135" s="3"/>
      <c r="B135" s="3"/>
      <c r="C135" s="3"/>
      <c r="D135" s="5"/>
      <c r="E135" s="7"/>
      <c r="F135" s="7"/>
      <c r="G135" s="7"/>
      <c r="H135" s="14"/>
      <c r="I135" s="14"/>
    </row>
    <row r="136" spans="1:9" s="2" customFormat="1" ht="12.75" customHeight="1">
      <c r="A136" s="3"/>
      <c r="B136" s="3"/>
      <c r="C136" s="3"/>
      <c r="D136" s="5"/>
      <c r="E136" s="7"/>
      <c r="F136" s="7"/>
      <c r="G136" s="7"/>
      <c r="H136" s="14"/>
      <c r="I136" s="14"/>
    </row>
    <row r="137" spans="1:9" s="2" customFormat="1" ht="12.75" customHeight="1">
      <c r="A137" s="3"/>
      <c r="B137" s="3"/>
      <c r="C137" s="3"/>
      <c r="D137" s="5"/>
      <c r="E137" s="7"/>
      <c r="F137" s="7"/>
      <c r="G137" s="7"/>
      <c r="H137" s="14"/>
      <c r="I137" s="14"/>
    </row>
    <row r="138" spans="1:9" s="2" customFormat="1" ht="12.75" customHeight="1">
      <c r="A138" s="3"/>
      <c r="B138" s="3"/>
      <c r="C138" s="3"/>
      <c r="D138" s="5"/>
      <c r="E138" s="7"/>
      <c r="F138" s="7"/>
      <c r="G138" s="7"/>
      <c r="H138" s="14"/>
      <c r="I138" s="14"/>
    </row>
    <row r="139" spans="1:9" s="2" customFormat="1" ht="12.75" customHeight="1">
      <c r="A139" s="3"/>
      <c r="B139" s="3"/>
      <c r="C139" s="3"/>
      <c r="D139" s="5"/>
      <c r="E139" s="7"/>
      <c r="F139" s="7"/>
      <c r="G139" s="7"/>
      <c r="H139" s="14"/>
      <c r="I139" s="14"/>
    </row>
    <row r="140" spans="1:9" s="2" customFormat="1" ht="12.75" customHeight="1">
      <c r="A140" s="3"/>
      <c r="B140" s="3"/>
      <c r="C140" s="3"/>
      <c r="D140" s="5"/>
      <c r="E140" s="7"/>
      <c r="F140" s="7"/>
      <c r="G140" s="7"/>
      <c r="H140" s="14"/>
      <c r="I140" s="14"/>
    </row>
    <row r="141" spans="1:9" s="2" customFormat="1" ht="12.75" customHeight="1">
      <c r="A141" s="3"/>
      <c r="B141" s="3"/>
      <c r="C141" s="3"/>
      <c r="D141" s="5"/>
      <c r="E141" s="7"/>
      <c r="F141" s="7"/>
      <c r="G141" s="7"/>
      <c r="H141" s="14"/>
      <c r="I141" s="14"/>
    </row>
    <row r="142" spans="1:9" s="2" customFormat="1" ht="12.75" customHeight="1">
      <c r="A142" s="3"/>
      <c r="B142" s="3"/>
      <c r="C142" s="3"/>
      <c r="D142" s="5"/>
      <c r="E142" s="7"/>
      <c r="F142" s="7"/>
      <c r="G142" s="7"/>
      <c r="H142" s="14"/>
      <c r="I142" s="14"/>
    </row>
    <row r="143" spans="1:9" s="2" customFormat="1" ht="12.75" customHeight="1">
      <c r="A143" s="3"/>
      <c r="B143" s="3"/>
      <c r="C143" s="3"/>
      <c r="D143" s="5"/>
      <c r="E143" s="7"/>
      <c r="F143" s="7"/>
      <c r="G143" s="7"/>
      <c r="H143" s="14"/>
      <c r="I143" s="14"/>
    </row>
    <row r="144" spans="1:9" s="2" customFormat="1" ht="12.75" customHeight="1">
      <c r="A144" s="3"/>
      <c r="B144" s="3"/>
      <c r="C144" s="3"/>
      <c r="D144" s="5"/>
      <c r="E144" s="7"/>
      <c r="F144" s="7"/>
      <c r="G144" s="7"/>
      <c r="H144" s="14"/>
      <c r="I144" s="14"/>
    </row>
    <row r="145" spans="1:9" s="2" customFormat="1" ht="12.75" customHeight="1">
      <c r="A145" s="3"/>
      <c r="B145" s="3"/>
      <c r="C145" s="3"/>
      <c r="D145" s="5"/>
      <c r="E145" s="7"/>
      <c r="F145" s="7"/>
      <c r="G145" s="7"/>
      <c r="H145" s="14"/>
      <c r="I145" s="14"/>
    </row>
    <row r="146" spans="1:9" s="2" customFormat="1" ht="12.75" customHeight="1">
      <c r="A146" s="3"/>
      <c r="B146" s="3"/>
      <c r="C146" s="3"/>
      <c r="D146" s="5"/>
      <c r="E146" s="7"/>
      <c r="F146" s="7"/>
      <c r="G146" s="7"/>
      <c r="H146" s="14"/>
      <c r="I146" s="14"/>
    </row>
    <row r="147" spans="1:9" s="2" customFormat="1" ht="12.75" customHeight="1">
      <c r="A147" s="3"/>
      <c r="B147" s="3"/>
      <c r="C147" s="3"/>
      <c r="D147" s="5"/>
      <c r="E147" s="7"/>
      <c r="F147" s="7"/>
      <c r="G147" s="7"/>
      <c r="H147" s="14"/>
      <c r="I147" s="14"/>
    </row>
    <row r="148" spans="1:9" s="2" customFormat="1" ht="12.75" customHeight="1">
      <c r="A148" s="3"/>
      <c r="B148" s="3"/>
      <c r="C148" s="3"/>
      <c r="D148" s="5"/>
      <c r="E148" s="7"/>
      <c r="F148" s="7"/>
      <c r="G148" s="7"/>
      <c r="H148" s="14"/>
      <c r="I148" s="14"/>
    </row>
    <row r="149" spans="1:9" s="2" customFormat="1" ht="12.75" customHeight="1">
      <c r="A149" s="3"/>
      <c r="B149" s="3"/>
      <c r="C149" s="3"/>
      <c r="D149" s="5"/>
      <c r="E149" s="7"/>
      <c r="F149" s="7"/>
      <c r="G149" s="7"/>
      <c r="H149" s="14"/>
      <c r="I149" s="14"/>
    </row>
    <row r="150" spans="1:9" s="2" customFormat="1" ht="12.75" customHeight="1">
      <c r="A150" s="3"/>
      <c r="B150" s="3"/>
      <c r="C150" s="3"/>
      <c r="D150" s="5"/>
      <c r="E150" s="7"/>
      <c r="F150" s="7"/>
      <c r="G150" s="7"/>
      <c r="H150" s="14"/>
      <c r="I150" s="14"/>
    </row>
    <row r="151" spans="1:9" s="2" customFormat="1" ht="12.75" customHeight="1">
      <c r="A151" s="3"/>
      <c r="B151" s="3"/>
      <c r="C151" s="3"/>
      <c r="D151" s="5"/>
      <c r="E151" s="7"/>
      <c r="F151" s="7"/>
      <c r="G151" s="7"/>
      <c r="H151" s="14"/>
      <c r="I151" s="14"/>
    </row>
    <row r="152" spans="1:9" s="2" customFormat="1" ht="12.75" customHeight="1">
      <c r="A152" s="3"/>
      <c r="B152" s="3"/>
      <c r="C152" s="3"/>
      <c r="D152" s="5"/>
      <c r="E152" s="7"/>
      <c r="F152" s="7"/>
      <c r="G152" s="7"/>
      <c r="H152" s="14"/>
      <c r="I152" s="14"/>
    </row>
    <row r="153" spans="1:9" s="2" customFormat="1" ht="12.75" customHeight="1">
      <c r="A153" s="3"/>
      <c r="B153" s="3"/>
      <c r="C153" s="3"/>
      <c r="D153" s="5"/>
      <c r="E153" s="7"/>
      <c r="F153" s="7"/>
      <c r="G153" s="7"/>
      <c r="H153" s="14"/>
      <c r="I153" s="14"/>
    </row>
    <row r="154" spans="1:9" s="2" customFormat="1" ht="12.75" customHeight="1">
      <c r="A154" s="3"/>
      <c r="B154" s="3"/>
      <c r="C154" s="3"/>
      <c r="D154" s="5"/>
      <c r="E154" s="7"/>
      <c r="F154" s="7"/>
      <c r="G154" s="7"/>
      <c r="H154" s="14"/>
      <c r="I154" s="14"/>
    </row>
    <row r="155" spans="1:9" s="2" customFormat="1" ht="12.75" customHeight="1">
      <c r="A155" s="3"/>
      <c r="B155" s="3"/>
      <c r="C155" s="3"/>
      <c r="D155" s="5"/>
      <c r="E155" s="7"/>
      <c r="F155" s="7"/>
      <c r="G155" s="7"/>
      <c r="H155" s="14"/>
      <c r="I155" s="14"/>
    </row>
    <row r="156" spans="1:9" s="2" customFormat="1" ht="12.75" customHeight="1">
      <c r="A156" s="3"/>
      <c r="B156" s="3"/>
      <c r="C156" s="3"/>
      <c r="D156" s="5"/>
      <c r="E156" s="7"/>
      <c r="F156" s="7"/>
      <c r="G156" s="7"/>
      <c r="H156" s="14"/>
      <c r="I156" s="14"/>
    </row>
    <row r="157" spans="1:9" s="2" customFormat="1" ht="12.75" customHeight="1">
      <c r="A157" s="3"/>
      <c r="B157" s="3"/>
      <c r="C157" s="3"/>
      <c r="D157" s="5"/>
      <c r="E157" s="7"/>
      <c r="F157" s="7"/>
      <c r="G157" s="7"/>
      <c r="H157" s="14"/>
      <c r="I157" s="14"/>
    </row>
    <row r="158" spans="1:9" s="2" customFormat="1" ht="12.75" customHeight="1">
      <c r="A158" s="3"/>
      <c r="B158" s="3"/>
      <c r="C158" s="3"/>
      <c r="D158" s="5"/>
      <c r="E158" s="7"/>
      <c r="F158" s="7"/>
      <c r="G158" s="7"/>
      <c r="H158" s="14"/>
      <c r="I158" s="14"/>
    </row>
    <row r="159" spans="1:9" s="2" customFormat="1" ht="12.75" customHeight="1">
      <c r="A159" s="3"/>
      <c r="B159" s="3"/>
      <c r="C159" s="3"/>
      <c r="D159" s="5"/>
      <c r="E159" s="7"/>
      <c r="F159" s="7"/>
      <c r="G159" s="7"/>
      <c r="H159" s="14"/>
      <c r="I159" s="14"/>
    </row>
    <row r="160" spans="1:9" s="2" customFormat="1" ht="12.75" customHeight="1">
      <c r="A160" s="3"/>
      <c r="B160" s="3"/>
      <c r="C160" s="3"/>
      <c r="D160" s="5"/>
      <c r="E160" s="7"/>
      <c r="F160" s="7"/>
      <c r="G160" s="7"/>
      <c r="H160" s="14"/>
      <c r="I160" s="14"/>
    </row>
    <row r="161" spans="1:9" s="2" customFormat="1" ht="12.75" customHeight="1">
      <c r="A161" s="3"/>
      <c r="B161" s="3"/>
      <c r="C161" s="3"/>
      <c r="D161" s="5"/>
      <c r="E161" s="7"/>
      <c r="F161" s="7"/>
      <c r="G161" s="7"/>
      <c r="H161" s="14"/>
      <c r="I161" s="14"/>
    </row>
    <row r="162" spans="1:9" s="2" customFormat="1" ht="12.75" customHeight="1">
      <c r="A162" s="3"/>
      <c r="B162" s="3"/>
      <c r="C162" s="3"/>
      <c r="D162" s="5"/>
      <c r="E162" s="7"/>
      <c r="F162" s="7"/>
      <c r="G162" s="7"/>
      <c r="H162" s="14"/>
      <c r="I162" s="14"/>
    </row>
    <row r="163" spans="1:9" s="2" customFormat="1" ht="12.75" customHeight="1">
      <c r="A163" s="3"/>
      <c r="B163" s="3"/>
      <c r="C163" s="3"/>
      <c r="D163" s="5"/>
      <c r="E163" s="7"/>
      <c r="F163" s="7"/>
      <c r="G163" s="7"/>
      <c r="H163" s="14"/>
      <c r="I163" s="14"/>
    </row>
    <row r="164" spans="1:9" s="2" customFormat="1" ht="12.75" customHeight="1">
      <c r="A164" s="3"/>
      <c r="B164" s="3"/>
      <c r="C164" s="3"/>
      <c r="D164" s="5"/>
      <c r="E164" s="7"/>
      <c r="F164" s="7"/>
      <c r="G164" s="7"/>
      <c r="H164" s="14"/>
      <c r="I164" s="14"/>
    </row>
    <row r="165" spans="1:9" s="2" customFormat="1" ht="12.75" customHeight="1">
      <c r="A165" s="3"/>
      <c r="B165" s="3"/>
      <c r="C165" s="3"/>
      <c r="D165" s="5"/>
      <c r="E165" s="7"/>
      <c r="F165" s="7"/>
      <c r="G165" s="7"/>
      <c r="H165" s="14"/>
      <c r="I165" s="14"/>
    </row>
    <row r="166" spans="1:9" s="2" customFormat="1" ht="12.75" customHeight="1">
      <c r="A166" s="3"/>
      <c r="B166" s="3"/>
      <c r="C166" s="3"/>
      <c r="D166" s="5"/>
      <c r="E166" s="7"/>
      <c r="F166" s="7"/>
      <c r="G166" s="7"/>
      <c r="H166" s="14"/>
      <c r="I166" s="14"/>
    </row>
    <row r="167" spans="1:9" s="2" customFormat="1" ht="12.75" customHeight="1">
      <c r="A167" s="3"/>
      <c r="B167" s="3"/>
      <c r="C167" s="3"/>
      <c r="D167" s="5"/>
      <c r="E167" s="7"/>
      <c r="F167" s="7"/>
      <c r="G167" s="7"/>
      <c r="H167" s="14"/>
      <c r="I167" s="14"/>
    </row>
    <row r="168" spans="1:9" s="2" customFormat="1" ht="12.75" customHeight="1">
      <c r="A168" s="3"/>
      <c r="B168" s="3"/>
      <c r="C168" s="3"/>
      <c r="D168" s="5"/>
      <c r="E168" s="7"/>
      <c r="F168" s="7"/>
      <c r="G168" s="7"/>
      <c r="H168" s="14"/>
      <c r="I168" s="14"/>
    </row>
    <row r="169" spans="1:9" s="2" customFormat="1" ht="12.75" customHeight="1">
      <c r="A169" s="3"/>
      <c r="B169" s="3"/>
      <c r="C169" s="3"/>
      <c r="D169" s="5"/>
      <c r="E169" s="7"/>
      <c r="F169" s="7"/>
      <c r="G169" s="7"/>
      <c r="H169" s="14"/>
      <c r="I169" s="14"/>
    </row>
    <row r="170" spans="1:9" s="2" customFormat="1" ht="12.75" customHeight="1">
      <c r="A170" s="3"/>
      <c r="B170" s="3"/>
      <c r="C170" s="3"/>
      <c r="D170" s="5"/>
      <c r="E170" s="7"/>
      <c r="F170" s="7"/>
      <c r="G170" s="7"/>
      <c r="H170" s="14"/>
      <c r="I170" s="14"/>
    </row>
    <row r="171" spans="1:9" s="2" customFormat="1" ht="12.75" customHeight="1">
      <c r="A171" s="3"/>
      <c r="B171" s="3"/>
      <c r="C171" s="3"/>
      <c r="D171" s="5"/>
      <c r="E171" s="7"/>
      <c r="F171" s="7"/>
      <c r="G171" s="7"/>
      <c r="H171" s="14"/>
      <c r="I171" s="14"/>
    </row>
    <row r="172" spans="1:9" s="2" customFormat="1" ht="12.75" customHeight="1">
      <c r="A172" s="3"/>
      <c r="B172" s="3"/>
      <c r="C172" s="3"/>
      <c r="D172" s="5"/>
      <c r="E172" s="7"/>
      <c r="F172" s="7"/>
      <c r="G172" s="7"/>
      <c r="H172" s="14"/>
      <c r="I172" s="14"/>
    </row>
    <row r="173" spans="1:9" s="2" customFormat="1" ht="12.75" customHeight="1">
      <c r="A173" s="3"/>
      <c r="B173" s="3"/>
      <c r="C173" s="3"/>
      <c r="D173" s="5"/>
      <c r="E173" s="7"/>
      <c r="F173" s="7"/>
      <c r="G173" s="7"/>
      <c r="H173" s="14"/>
      <c r="I173" s="14"/>
    </row>
    <row r="174" spans="1:9" s="2" customFormat="1" ht="12.75" customHeight="1">
      <c r="A174" s="3"/>
      <c r="B174" s="3"/>
      <c r="C174" s="3"/>
      <c r="D174" s="5"/>
      <c r="E174" s="7"/>
      <c r="F174" s="7"/>
      <c r="G174" s="7"/>
      <c r="H174" s="14"/>
      <c r="I174" s="14"/>
    </row>
    <row r="175" spans="1:9" s="2" customFormat="1" ht="12.75" customHeight="1">
      <c r="A175" s="3"/>
      <c r="B175" s="3"/>
      <c r="C175" s="3"/>
      <c r="D175" s="5"/>
      <c r="E175" s="7"/>
      <c r="F175" s="7"/>
      <c r="G175" s="7"/>
      <c r="H175" s="14"/>
      <c r="I175" s="14"/>
    </row>
    <row r="176" spans="1:9" s="2" customFormat="1" ht="12.75" customHeight="1">
      <c r="A176" s="3"/>
      <c r="B176" s="3"/>
      <c r="C176" s="3"/>
      <c r="D176" s="5"/>
      <c r="E176" s="7"/>
      <c r="F176" s="7"/>
      <c r="G176" s="7"/>
      <c r="H176" s="14"/>
      <c r="I176" s="14"/>
    </row>
    <row r="177" spans="1:9" s="2" customFormat="1" ht="12.75" customHeight="1">
      <c r="A177" s="3"/>
      <c r="B177" s="3"/>
      <c r="C177" s="3"/>
      <c r="D177" s="5"/>
      <c r="E177" s="7"/>
      <c r="F177" s="7"/>
      <c r="G177" s="7"/>
      <c r="H177" s="14"/>
      <c r="I177" s="14"/>
    </row>
    <row r="178" spans="1:9" s="2" customFormat="1" ht="12.75" customHeight="1">
      <c r="A178" s="3"/>
      <c r="B178" s="3"/>
      <c r="C178" s="3"/>
      <c r="D178" s="5"/>
      <c r="E178" s="7"/>
      <c r="F178" s="7"/>
      <c r="G178" s="7"/>
      <c r="H178" s="14"/>
      <c r="I178" s="14"/>
    </row>
    <row r="179" spans="1:9" s="2" customFormat="1" ht="12.75" customHeight="1">
      <c r="A179" s="3"/>
      <c r="B179" s="3"/>
      <c r="C179" s="3"/>
      <c r="D179" s="5"/>
      <c r="E179" s="7"/>
      <c r="F179" s="7"/>
      <c r="G179" s="7"/>
      <c r="H179" s="14"/>
      <c r="I179" s="14"/>
    </row>
    <row r="180" spans="1:9" s="2" customFormat="1" ht="12.75" customHeight="1">
      <c r="A180" s="3"/>
      <c r="B180" s="3"/>
      <c r="C180" s="3"/>
      <c r="D180" s="5"/>
      <c r="E180" s="7"/>
      <c r="F180" s="7"/>
      <c r="G180" s="7"/>
      <c r="H180" s="14"/>
      <c r="I180" s="14"/>
    </row>
    <row r="181" spans="1:9" s="2" customFormat="1" ht="12.75" customHeight="1">
      <c r="A181" s="3"/>
      <c r="B181" s="3"/>
      <c r="C181" s="3"/>
      <c r="D181" s="5"/>
      <c r="E181" s="7"/>
      <c r="F181" s="7"/>
      <c r="G181" s="7"/>
      <c r="H181" s="14"/>
      <c r="I181" s="14"/>
    </row>
    <row r="182" spans="1:9" s="2" customFormat="1" ht="12.75" customHeight="1">
      <c r="A182" s="3"/>
      <c r="B182" s="3"/>
      <c r="C182" s="3"/>
      <c r="D182" s="5"/>
      <c r="E182" s="7"/>
      <c r="F182" s="7"/>
      <c r="G182" s="7"/>
      <c r="H182" s="14"/>
      <c r="I182" s="14"/>
    </row>
    <row r="183" spans="1:9" s="2" customFormat="1" ht="12.75" customHeight="1">
      <c r="A183" s="3"/>
      <c r="B183" s="3"/>
      <c r="C183" s="3"/>
      <c r="D183" s="5"/>
      <c r="E183" s="7"/>
      <c r="F183" s="7"/>
      <c r="G183" s="7"/>
      <c r="H183" s="14"/>
      <c r="I183" s="14"/>
    </row>
    <row r="184" spans="1:9" s="2" customFormat="1" ht="12.75" customHeight="1">
      <c r="A184" s="3"/>
      <c r="B184" s="3"/>
      <c r="C184" s="3"/>
      <c r="D184" s="5"/>
      <c r="E184" s="7"/>
      <c r="F184" s="7"/>
      <c r="G184" s="7"/>
      <c r="H184" s="14"/>
      <c r="I184" s="14"/>
    </row>
    <row r="185" spans="1:9" s="2" customFormat="1" ht="12.75" customHeight="1">
      <c r="A185" s="3"/>
      <c r="B185" s="3"/>
      <c r="C185" s="3"/>
      <c r="D185" s="5"/>
      <c r="E185" s="7"/>
      <c r="F185" s="7"/>
      <c r="G185" s="7"/>
      <c r="H185" s="14"/>
      <c r="I185" s="14"/>
    </row>
    <row r="186" spans="1:9" s="2" customFormat="1" ht="12.75" customHeight="1">
      <c r="A186" s="3"/>
      <c r="B186" s="3"/>
      <c r="C186" s="3"/>
      <c r="D186" s="5"/>
      <c r="E186" s="7"/>
      <c r="F186" s="7"/>
      <c r="G186" s="7"/>
      <c r="H186" s="14"/>
      <c r="I186" s="14"/>
    </row>
    <row r="187" spans="1:9" s="2" customFormat="1" ht="12.75" customHeight="1">
      <c r="A187" s="3"/>
      <c r="B187" s="3"/>
      <c r="C187" s="3"/>
      <c r="D187" s="5"/>
      <c r="E187" s="7"/>
      <c r="F187" s="7"/>
      <c r="G187" s="7"/>
      <c r="H187" s="14"/>
      <c r="I187" s="14"/>
    </row>
    <row r="188" spans="1:9" s="2" customFormat="1" ht="12.75" customHeight="1">
      <c r="A188" s="3"/>
      <c r="B188" s="3"/>
      <c r="C188" s="3"/>
      <c r="D188" s="5"/>
      <c r="E188" s="7"/>
      <c r="F188" s="7"/>
      <c r="G188" s="7"/>
      <c r="H188" s="14"/>
      <c r="I188" s="14"/>
    </row>
    <row r="189" spans="1:9" s="2" customFormat="1" ht="12.75" customHeight="1">
      <c r="A189" s="3"/>
      <c r="B189" s="3"/>
      <c r="C189" s="3"/>
      <c r="D189" s="5"/>
      <c r="E189" s="7"/>
      <c r="F189" s="7"/>
      <c r="G189" s="7"/>
      <c r="H189" s="14"/>
      <c r="I189" s="14"/>
    </row>
    <row r="190" spans="1:9" s="2" customFormat="1" ht="12.75" customHeight="1">
      <c r="A190" s="3"/>
      <c r="B190" s="3"/>
      <c r="C190" s="3"/>
      <c r="D190" s="5"/>
      <c r="E190" s="7"/>
      <c r="F190" s="7"/>
      <c r="G190" s="7"/>
      <c r="H190" s="14"/>
      <c r="I190" s="14"/>
    </row>
    <row r="191" spans="1:9" s="2" customFormat="1" ht="12.75" customHeight="1">
      <c r="A191" s="3"/>
      <c r="B191" s="3"/>
      <c r="C191" s="3"/>
      <c r="D191" s="5"/>
      <c r="E191" s="7"/>
      <c r="F191" s="7"/>
      <c r="G191" s="7"/>
      <c r="H191" s="14"/>
      <c r="I191" s="14"/>
    </row>
    <row r="192" spans="1:9" s="2" customFormat="1" ht="12.75" customHeight="1">
      <c r="A192" s="3"/>
      <c r="B192" s="3"/>
      <c r="C192" s="3"/>
      <c r="D192" s="5"/>
      <c r="E192" s="7"/>
      <c r="F192" s="7"/>
      <c r="G192" s="7"/>
      <c r="H192" s="14"/>
      <c r="I192" s="14"/>
    </row>
    <row r="193" spans="1:9" s="2" customFormat="1" ht="12.75" customHeight="1">
      <c r="A193" s="3"/>
      <c r="B193" s="3"/>
      <c r="C193" s="3"/>
      <c r="D193" s="5"/>
      <c r="E193" s="7"/>
      <c r="F193" s="7"/>
      <c r="G193" s="7"/>
      <c r="H193" s="14"/>
      <c r="I193" s="14"/>
    </row>
    <row r="194" spans="1:9" s="2" customFormat="1" ht="12.75" customHeight="1">
      <c r="A194" s="3"/>
      <c r="B194" s="3"/>
      <c r="C194" s="3"/>
      <c r="D194" s="5"/>
      <c r="E194" s="7"/>
      <c r="F194" s="7"/>
      <c r="G194" s="7"/>
      <c r="H194" s="14"/>
      <c r="I194" s="14"/>
    </row>
    <row r="195" spans="1:9" s="2" customFormat="1" ht="12.75" customHeight="1">
      <c r="A195" s="3"/>
      <c r="B195" s="3"/>
      <c r="C195" s="3"/>
      <c r="D195" s="5"/>
      <c r="E195" s="7"/>
      <c r="F195" s="7"/>
      <c r="G195" s="7"/>
      <c r="H195" s="14"/>
      <c r="I195" s="14"/>
    </row>
    <row r="196" spans="1:9" s="2" customFormat="1" ht="12.75" customHeight="1">
      <c r="A196" s="3"/>
      <c r="B196" s="3"/>
      <c r="C196" s="3"/>
      <c r="D196" s="5"/>
      <c r="E196" s="7"/>
      <c r="F196" s="7"/>
      <c r="G196" s="7"/>
      <c r="H196" s="14"/>
      <c r="I196" s="14"/>
    </row>
    <row r="197" spans="1:9" s="2" customFormat="1" ht="12.75" customHeight="1">
      <c r="A197" s="3"/>
      <c r="B197" s="3"/>
      <c r="C197" s="3"/>
      <c r="D197" s="5"/>
      <c r="E197" s="7"/>
      <c r="F197" s="7"/>
      <c r="G197" s="7"/>
      <c r="H197" s="14"/>
      <c r="I197" s="14"/>
    </row>
    <row r="198" spans="1:9" s="2" customFormat="1" ht="12.75" customHeight="1">
      <c r="A198" s="3"/>
      <c r="B198" s="3"/>
      <c r="C198" s="3"/>
      <c r="D198" s="5"/>
      <c r="E198" s="7"/>
      <c r="F198" s="7"/>
      <c r="G198" s="7"/>
      <c r="H198" s="14"/>
      <c r="I198" s="14"/>
    </row>
    <row r="199" spans="1:9" s="2" customFormat="1" ht="12.75" customHeight="1">
      <c r="A199" s="3"/>
      <c r="B199" s="3"/>
      <c r="C199" s="3"/>
      <c r="D199" s="5"/>
      <c r="E199" s="7"/>
      <c r="F199" s="7"/>
      <c r="G199" s="7"/>
      <c r="H199" s="14"/>
      <c r="I199" s="14"/>
    </row>
    <row r="200" spans="1:9" s="2" customFormat="1" ht="12.75" customHeight="1">
      <c r="A200" s="3"/>
      <c r="B200" s="3"/>
      <c r="C200" s="3"/>
      <c r="D200" s="5"/>
      <c r="E200" s="7"/>
      <c r="F200" s="7"/>
      <c r="G200" s="7"/>
      <c r="H200" s="14"/>
      <c r="I200" s="14"/>
    </row>
    <row r="201" spans="1:9" s="2" customFormat="1" ht="12.75" customHeight="1">
      <c r="A201" s="3"/>
      <c r="B201" s="3"/>
      <c r="C201" s="3"/>
      <c r="D201" s="5"/>
      <c r="E201" s="7"/>
      <c r="F201" s="7"/>
      <c r="G201" s="7"/>
      <c r="H201" s="14"/>
      <c r="I201" s="14"/>
    </row>
    <row r="202" spans="1:9" s="2" customFormat="1" ht="12.75" customHeight="1">
      <c r="A202" s="3"/>
      <c r="B202" s="3"/>
      <c r="C202" s="3"/>
      <c r="D202" s="5"/>
      <c r="E202" s="7"/>
      <c r="F202" s="7"/>
      <c r="G202" s="7"/>
      <c r="H202" s="14"/>
      <c r="I202" s="14"/>
    </row>
    <row r="203" spans="1:9" s="2" customFormat="1" ht="12.75" customHeight="1">
      <c r="A203" s="3"/>
      <c r="B203" s="3"/>
      <c r="C203" s="3"/>
      <c r="D203" s="5"/>
      <c r="E203" s="7"/>
      <c r="F203" s="7"/>
      <c r="G203" s="7"/>
      <c r="H203" s="14"/>
      <c r="I203" s="14"/>
    </row>
    <row r="204" spans="1:9" s="2" customFormat="1" ht="12.75" customHeight="1">
      <c r="A204" s="3"/>
      <c r="B204" s="3"/>
      <c r="C204" s="3"/>
      <c r="D204" s="5"/>
      <c r="E204" s="7"/>
      <c r="F204" s="7"/>
      <c r="G204" s="7"/>
      <c r="H204" s="14"/>
      <c r="I204" s="14"/>
    </row>
    <row r="205" spans="1:9" s="2" customFormat="1" ht="12.75" customHeight="1">
      <c r="A205" s="3"/>
      <c r="B205" s="3"/>
      <c r="C205" s="3"/>
      <c r="D205" s="5"/>
      <c r="E205" s="7"/>
      <c r="F205" s="7"/>
      <c r="G205" s="7"/>
      <c r="H205" s="14"/>
      <c r="I205" s="14"/>
    </row>
    <row r="206" spans="1:9" s="2" customFormat="1" ht="12.75" customHeight="1">
      <c r="A206" s="3"/>
      <c r="B206" s="3"/>
      <c r="C206" s="3"/>
      <c r="D206" s="5"/>
      <c r="E206" s="7"/>
      <c r="F206" s="7"/>
      <c r="G206" s="7"/>
      <c r="H206" s="14"/>
      <c r="I206" s="14"/>
    </row>
    <row r="207" spans="1:9" s="2" customFormat="1" ht="12.75" customHeight="1">
      <c r="A207" s="3"/>
      <c r="B207" s="3"/>
      <c r="C207" s="3"/>
      <c r="D207" s="5"/>
      <c r="E207" s="7"/>
      <c r="F207" s="7"/>
      <c r="G207" s="7"/>
      <c r="H207" s="14"/>
      <c r="I207" s="14"/>
    </row>
    <row r="208" spans="1:9" s="2" customFormat="1" ht="12.75" customHeight="1">
      <c r="A208" s="3"/>
      <c r="B208" s="3"/>
      <c r="C208" s="3"/>
      <c r="D208" s="5"/>
      <c r="E208" s="7"/>
      <c r="F208" s="7"/>
      <c r="G208" s="7"/>
      <c r="H208" s="14"/>
      <c r="I208" s="14"/>
    </row>
    <row r="209" spans="1:9" s="2" customFormat="1" ht="12.75" customHeight="1">
      <c r="A209" s="3"/>
      <c r="B209" s="3"/>
      <c r="C209" s="3"/>
      <c r="D209" s="5"/>
      <c r="E209" s="7"/>
      <c r="F209" s="7"/>
      <c r="G209" s="7"/>
      <c r="H209" s="14"/>
      <c r="I209" s="14"/>
    </row>
    <row r="210" spans="1:9" s="2" customFormat="1" ht="12.75" customHeight="1">
      <c r="A210" s="3"/>
      <c r="B210" s="3"/>
      <c r="C210" s="3"/>
      <c r="D210" s="5"/>
      <c r="E210" s="7"/>
      <c r="F210" s="7"/>
      <c r="G210" s="7"/>
      <c r="H210" s="14"/>
      <c r="I210" s="14"/>
    </row>
    <row r="211" spans="1:9" s="2" customFormat="1" ht="12.75" customHeight="1">
      <c r="A211" s="3"/>
      <c r="B211" s="3"/>
      <c r="C211" s="3"/>
      <c r="D211" s="5"/>
      <c r="E211" s="7"/>
      <c r="F211" s="7"/>
      <c r="G211" s="7"/>
      <c r="H211" s="14"/>
      <c r="I211" s="14"/>
    </row>
    <row r="212" spans="1:9" s="2" customFormat="1" ht="12.75" customHeight="1">
      <c r="A212" s="3"/>
      <c r="B212" s="3"/>
      <c r="C212" s="3"/>
      <c r="D212" s="5"/>
      <c r="E212" s="7"/>
      <c r="F212" s="7"/>
      <c r="G212" s="7"/>
      <c r="H212" s="14"/>
      <c r="I212" s="14"/>
    </row>
    <row r="213" spans="1:9" s="2" customFormat="1" ht="12.75" customHeight="1">
      <c r="A213" s="3"/>
      <c r="B213" s="3"/>
      <c r="C213" s="3"/>
      <c r="D213" s="5"/>
      <c r="E213" s="7"/>
      <c r="F213" s="7"/>
      <c r="G213" s="7"/>
      <c r="H213" s="14"/>
      <c r="I213" s="14"/>
    </row>
    <row r="214" spans="1:9" s="2" customFormat="1" ht="12.75" customHeight="1">
      <c r="A214" s="3"/>
      <c r="B214" s="3"/>
      <c r="C214" s="3"/>
      <c r="D214" s="5"/>
      <c r="E214" s="7"/>
      <c r="F214" s="7"/>
      <c r="G214" s="7"/>
      <c r="H214" s="14"/>
      <c r="I214" s="14"/>
    </row>
    <row r="215" spans="1:9" s="2" customFormat="1" ht="12.75" customHeight="1">
      <c r="A215" s="3"/>
      <c r="B215" s="3"/>
      <c r="C215" s="3"/>
      <c r="D215" s="5"/>
      <c r="E215" s="7"/>
      <c r="F215" s="7"/>
      <c r="G215" s="7"/>
      <c r="H215" s="14"/>
      <c r="I215" s="14"/>
    </row>
    <row r="216" spans="1:9" s="2" customFormat="1" ht="12.75" customHeight="1">
      <c r="A216" s="3"/>
      <c r="B216" s="3"/>
      <c r="C216" s="3"/>
      <c r="D216" s="5"/>
      <c r="E216" s="7"/>
      <c r="F216" s="7"/>
      <c r="G216" s="7"/>
      <c r="H216" s="14"/>
      <c r="I216" s="14"/>
    </row>
    <row r="217" spans="1:9" s="2" customFormat="1" ht="12.75" customHeight="1">
      <c r="A217" s="3"/>
      <c r="B217" s="3"/>
      <c r="C217" s="3"/>
      <c r="D217" s="5"/>
      <c r="E217" s="7"/>
      <c r="F217" s="7"/>
      <c r="G217" s="7"/>
      <c r="H217" s="14"/>
      <c r="I217" s="14"/>
    </row>
    <row r="218" spans="1:9" s="2" customFormat="1" ht="12.75" customHeight="1">
      <c r="A218" s="3"/>
      <c r="B218" s="3"/>
      <c r="C218" s="3"/>
      <c r="D218" s="5"/>
      <c r="E218" s="7"/>
      <c r="F218" s="7"/>
      <c r="G218" s="7"/>
      <c r="H218" s="14"/>
      <c r="I218" s="14"/>
    </row>
    <row r="219" spans="1:9" s="2" customFormat="1">
      <c r="A219" s="3"/>
      <c r="B219" s="3"/>
      <c r="C219" s="3"/>
      <c r="D219" s="5"/>
      <c r="E219" s="7"/>
      <c r="F219" s="7"/>
      <c r="G219" s="7"/>
      <c r="H219" s="14"/>
      <c r="I219" s="14"/>
    </row>
    <row r="220" spans="1:9" s="2" customFormat="1">
      <c r="A220" s="3"/>
      <c r="B220" s="3"/>
      <c r="C220" s="3"/>
      <c r="D220" s="5"/>
      <c r="E220" s="7"/>
      <c r="F220" s="7"/>
      <c r="G220" s="7"/>
      <c r="H220" s="14"/>
      <c r="I220" s="14"/>
    </row>
    <row r="221" spans="1:9" s="2" customFormat="1">
      <c r="A221" s="3"/>
      <c r="B221" s="3"/>
      <c r="C221" s="3"/>
      <c r="D221" s="5"/>
      <c r="E221" s="7"/>
      <c r="F221" s="7"/>
      <c r="G221" s="7"/>
      <c r="H221" s="14"/>
      <c r="I221" s="14"/>
    </row>
    <row r="222" spans="1:9" s="2" customFormat="1" ht="12.75" customHeight="1">
      <c r="A222" s="3"/>
      <c r="B222" s="3"/>
      <c r="C222" s="3"/>
      <c r="D222" s="5"/>
      <c r="E222" s="7"/>
      <c r="F222" s="7"/>
      <c r="G222" s="7"/>
      <c r="H222" s="14"/>
      <c r="I222" s="14"/>
    </row>
    <row r="223" spans="1:9" s="2" customFormat="1" ht="12.75" customHeight="1">
      <c r="A223" s="3"/>
      <c r="B223" s="3"/>
      <c r="C223" s="3"/>
      <c r="D223" s="5"/>
      <c r="E223" s="7"/>
      <c r="F223" s="7"/>
      <c r="G223" s="7"/>
      <c r="H223" s="14"/>
      <c r="I223" s="14"/>
    </row>
    <row r="224" spans="1:9" s="2" customFormat="1" ht="12.75" customHeight="1">
      <c r="A224" s="3"/>
      <c r="B224" s="3"/>
      <c r="C224" s="3"/>
      <c r="D224" s="5"/>
      <c r="E224" s="7"/>
      <c r="F224" s="7"/>
      <c r="G224" s="7"/>
      <c r="H224" s="14"/>
      <c r="I224" s="14"/>
    </row>
    <row r="225" spans="1:9" s="2" customFormat="1" ht="12.75" customHeight="1">
      <c r="A225" s="3"/>
      <c r="B225" s="3"/>
      <c r="C225" s="3"/>
      <c r="D225" s="5"/>
      <c r="E225" s="7"/>
      <c r="F225" s="7"/>
      <c r="G225" s="7"/>
      <c r="H225" s="14"/>
      <c r="I225" s="14"/>
    </row>
    <row r="226" spans="1:9" s="2" customFormat="1" ht="12.75" customHeight="1">
      <c r="A226" s="3"/>
      <c r="B226" s="3"/>
      <c r="C226" s="3"/>
      <c r="D226" s="5"/>
      <c r="E226" s="7"/>
      <c r="F226" s="7"/>
      <c r="G226" s="7"/>
      <c r="H226" s="14"/>
      <c r="I226" s="14"/>
    </row>
    <row r="227" spans="1:9" s="2" customFormat="1" ht="12.75" customHeight="1">
      <c r="A227" s="3"/>
      <c r="B227" s="3"/>
      <c r="C227" s="3"/>
      <c r="D227" s="5"/>
      <c r="E227" s="7"/>
      <c r="F227" s="7"/>
      <c r="G227" s="7"/>
      <c r="H227" s="14"/>
      <c r="I227" s="14"/>
    </row>
    <row r="228" spans="1:9" s="2" customFormat="1" ht="12.75" customHeight="1">
      <c r="A228" s="3"/>
      <c r="B228" s="3"/>
      <c r="C228" s="3"/>
      <c r="D228" s="5"/>
      <c r="E228" s="7"/>
      <c r="F228" s="7"/>
      <c r="G228" s="7"/>
      <c r="H228" s="14"/>
      <c r="I228" s="14"/>
    </row>
    <row r="229" spans="1:9" s="2" customFormat="1" ht="12.75" customHeight="1">
      <c r="A229" s="3"/>
      <c r="B229" s="3"/>
      <c r="C229" s="3"/>
      <c r="D229" s="5"/>
      <c r="E229" s="7"/>
      <c r="F229" s="7"/>
      <c r="G229" s="7"/>
      <c r="H229" s="14"/>
      <c r="I229" s="14"/>
    </row>
    <row r="230" spans="1:9" s="2" customFormat="1" ht="12.75" customHeight="1">
      <c r="A230" s="3"/>
      <c r="B230" s="3"/>
      <c r="C230" s="3"/>
      <c r="D230" s="5"/>
      <c r="E230" s="7"/>
      <c r="F230" s="7"/>
      <c r="G230" s="7"/>
      <c r="H230" s="14"/>
      <c r="I230" s="14"/>
    </row>
    <row r="231" spans="1:9" s="2" customFormat="1" ht="12.75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s="2" customFormat="1" ht="12.75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s="2" customFormat="1" ht="12.75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s="2" customFormat="1" ht="12.75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s="2" customFormat="1" ht="12.75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s="2" customFormat="1" ht="12.75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s="2" customFormat="1" ht="12.75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s="2" customFormat="1" ht="12.75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s="2" customFormat="1" ht="12.75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s="2" customFormat="1" ht="12.75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s="2" customFormat="1" ht="12.75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s="2" customFormat="1" ht="12.75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s="2" customFormat="1" ht="12.75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s="2" customFormat="1" ht="12.75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s="2" customFormat="1" ht="12.75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s="2" customFormat="1" ht="12.75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s="2" customFormat="1" ht="12.75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s="2" customFormat="1" ht="12.75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s="2" customFormat="1" ht="12.75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s="2" customFormat="1" ht="12.75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s="2" customFormat="1" ht="12.75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s="2" customFormat="1" ht="12.75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s="2" customFormat="1" ht="12.75" customHeight="1">
      <c r="A253" s="1"/>
      <c r="B253" s="1"/>
      <c r="C253" s="1"/>
      <c r="D253" s="1"/>
      <c r="E253" s="1"/>
      <c r="F253" s="1"/>
      <c r="G253" s="1"/>
      <c r="H253" s="1"/>
      <c r="I253" s="1"/>
    </row>
    <row r="254" spans="1:9" s="2" customFormat="1" ht="12.75" customHeight="1">
      <c r="A254" s="1"/>
      <c r="B254" s="1"/>
      <c r="C254" s="1"/>
      <c r="D254" s="1"/>
      <c r="E254" s="1"/>
      <c r="F254" s="1"/>
      <c r="G254" s="1"/>
      <c r="H254" s="1"/>
      <c r="I254" s="1"/>
    </row>
    <row r="255" spans="1:9" s="2" customFormat="1" ht="12.75" customHeight="1">
      <c r="A255" s="1"/>
      <c r="B255" s="1"/>
      <c r="C255" s="1"/>
      <c r="D255" s="1"/>
      <c r="E255" s="1"/>
      <c r="F255" s="1"/>
      <c r="G255" s="1"/>
      <c r="H255" s="1"/>
      <c r="I255" s="1"/>
    </row>
    <row r="256" spans="1:9" s="2" customFormat="1" ht="12.75" customHeight="1">
      <c r="A256" s="1"/>
      <c r="B256" s="1"/>
      <c r="C256" s="1"/>
      <c r="D256" s="1"/>
      <c r="E256" s="1"/>
      <c r="F256" s="1"/>
      <c r="G256" s="1"/>
      <c r="H256" s="1"/>
      <c r="I256" s="1"/>
    </row>
    <row r="257" spans="1:9" s="2" customFormat="1" ht="12.75" customHeight="1">
      <c r="A257" s="1"/>
      <c r="B257" s="1"/>
      <c r="C257" s="1"/>
      <c r="D257" s="1"/>
      <c r="E257" s="1"/>
      <c r="F257" s="1"/>
      <c r="G257" s="1"/>
      <c r="H257" s="1"/>
      <c r="I257" s="1"/>
    </row>
    <row r="258" spans="1:9" s="2" customFormat="1" ht="12.75" customHeight="1">
      <c r="A258" s="1"/>
      <c r="B258" s="1"/>
      <c r="C258" s="1"/>
      <c r="D258" s="1"/>
      <c r="E258" s="1"/>
      <c r="F258" s="1"/>
      <c r="G258" s="1"/>
      <c r="H258" s="1"/>
      <c r="I258" s="1"/>
    </row>
    <row r="259" spans="1:9" s="2" customFormat="1" ht="12.75" customHeight="1">
      <c r="A259" s="1"/>
      <c r="B259" s="1"/>
      <c r="C259" s="1"/>
      <c r="D259" s="1"/>
      <c r="E259" s="1"/>
      <c r="F259" s="1"/>
      <c r="G259" s="1"/>
      <c r="H259" s="1"/>
      <c r="I259" s="1"/>
    </row>
    <row r="260" spans="1:9" s="2" customFormat="1" ht="12.75" customHeight="1">
      <c r="A260" s="3"/>
      <c r="B260" s="3"/>
      <c r="C260" s="3"/>
      <c r="D260" s="5"/>
      <c r="E260" s="7"/>
      <c r="F260" s="7"/>
      <c r="G260" s="7"/>
      <c r="H260" s="14"/>
      <c r="I260" s="14"/>
    </row>
    <row r="261" spans="1:9" s="2" customFormat="1" ht="12.75" customHeight="1">
      <c r="A261" s="3"/>
      <c r="B261" s="3"/>
      <c r="C261" s="3"/>
      <c r="D261" s="5"/>
      <c r="E261" s="7"/>
      <c r="F261" s="7"/>
      <c r="G261" s="7"/>
      <c r="H261" s="14"/>
      <c r="I261" s="14"/>
    </row>
    <row r="262" spans="1:9" s="2" customFormat="1" ht="12.75" customHeight="1">
      <c r="A262" s="3"/>
      <c r="B262" s="3"/>
      <c r="C262" s="3"/>
      <c r="D262" s="5"/>
      <c r="E262" s="7"/>
      <c r="F262" s="7"/>
      <c r="G262" s="7"/>
      <c r="H262" s="14"/>
      <c r="I262" s="14"/>
    </row>
    <row r="263" spans="1:9" s="2" customFormat="1" ht="12.75" customHeight="1">
      <c r="A263" s="1"/>
      <c r="B263" s="1"/>
      <c r="C263" s="1"/>
      <c r="D263" s="1"/>
      <c r="E263" s="1"/>
      <c r="F263" s="1"/>
      <c r="G263" s="1"/>
      <c r="H263" s="1"/>
      <c r="I263" s="1"/>
    </row>
    <row r="264" spans="1:9" s="2" customFormat="1" ht="12.75" customHeight="1">
      <c r="A264" s="3"/>
      <c r="B264" s="3"/>
      <c r="C264" s="3"/>
      <c r="D264" s="5"/>
      <c r="E264" s="7"/>
      <c r="F264" s="7"/>
      <c r="G264" s="7"/>
      <c r="H264" s="14"/>
      <c r="I264" s="14"/>
    </row>
    <row r="265" spans="1:9" s="2" customFormat="1" ht="12.75" customHeight="1">
      <c r="A265" s="3"/>
      <c r="B265" s="3"/>
      <c r="C265" s="3"/>
      <c r="D265" s="5"/>
      <c r="E265" s="7"/>
      <c r="F265" s="7"/>
      <c r="G265" s="7"/>
      <c r="H265" s="14"/>
      <c r="I265" s="14"/>
    </row>
    <row r="266" spans="1:9" s="2" customFormat="1" ht="12.75" customHeight="1">
      <c r="A266" s="3"/>
      <c r="B266" s="3"/>
      <c r="C266" s="3"/>
      <c r="D266" s="5"/>
      <c r="E266" s="7"/>
      <c r="F266" s="7"/>
      <c r="G266" s="7"/>
      <c r="H266" s="14"/>
      <c r="I266" s="14"/>
    </row>
    <row r="267" spans="1:9" s="2" customFormat="1" ht="12.75" customHeight="1">
      <c r="A267" s="3"/>
      <c r="B267" s="3"/>
      <c r="C267" s="3"/>
      <c r="D267" s="5"/>
      <c r="E267" s="7"/>
      <c r="F267" s="7"/>
      <c r="G267" s="7"/>
      <c r="H267" s="14"/>
      <c r="I267" s="14"/>
    </row>
    <row r="268" spans="1:9" s="2" customFormat="1" ht="12.75" customHeight="1">
      <c r="A268" s="1"/>
      <c r="B268" s="1"/>
      <c r="C268" s="1"/>
      <c r="D268" s="1"/>
      <c r="E268" s="1"/>
      <c r="F268" s="1"/>
      <c r="G268" s="1"/>
      <c r="H268" s="1"/>
      <c r="I268" s="1"/>
    </row>
    <row r="269" spans="1:9" s="2" customFormat="1" ht="12.75" customHeight="1">
      <c r="A269" s="3"/>
      <c r="B269" s="3"/>
      <c r="C269" s="3"/>
      <c r="D269" s="5"/>
      <c r="E269" s="7"/>
      <c r="F269" s="7"/>
      <c r="G269" s="7"/>
      <c r="H269" s="14"/>
      <c r="I269" s="14"/>
    </row>
    <row r="270" spans="1:9" s="2" customFormat="1" ht="13.5" customHeight="1">
      <c r="A270" s="1"/>
      <c r="B270" s="1"/>
      <c r="C270" s="1"/>
      <c r="D270" s="1"/>
      <c r="E270" s="1"/>
      <c r="F270" s="1"/>
      <c r="G270" s="1"/>
      <c r="H270" s="1"/>
      <c r="I270" s="1"/>
    </row>
    <row r="271" spans="1:9" s="2" customFormat="1">
      <c r="A271" s="1"/>
      <c r="B271" s="1"/>
      <c r="C271" s="1"/>
      <c r="D271" s="1"/>
      <c r="E271" s="1"/>
      <c r="F271" s="1"/>
      <c r="G271" s="1"/>
      <c r="H271" s="1"/>
      <c r="I271" s="1"/>
    </row>
    <row r="272" spans="1:9" s="2" customFormat="1">
      <c r="A272" s="1"/>
      <c r="B272" s="1"/>
      <c r="C272" s="1"/>
      <c r="D272" s="1"/>
      <c r="E272" s="1"/>
      <c r="F272" s="1"/>
      <c r="G272" s="1"/>
      <c r="H272" s="1"/>
      <c r="I272" s="1"/>
    </row>
    <row r="273" spans="1:10" s="2" customFormat="1">
      <c r="A273" s="1"/>
      <c r="B273" s="1"/>
      <c r="C273" s="1"/>
      <c r="D273" s="1"/>
      <c r="E273" s="1"/>
      <c r="F273" s="1"/>
      <c r="G273" s="1"/>
      <c r="H273" s="1"/>
      <c r="I273" s="1"/>
    </row>
    <row r="274" spans="1:10" s="2" customFormat="1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s="2" customFormat="1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s="2" customFormat="1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s="2" customFormat="1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1" s="2" customFormat="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1" s="2" customFormat="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1" s="2" customFormat="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1" s="2" customFormat="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1" s="2" customFormat="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1" s="2" customFormat="1" ht="12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1" s="2" customFormat="1" ht="12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1" s="2" customFormat="1" ht="12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1" s="2" customFormat="1" ht="12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1" s="2" customFormat="1" ht="12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1" s="2" customFormat="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1" s="2" customFormat="1" ht="1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1" s="2" customFormat="1" ht="12.75" customHeight="1">
      <c r="A301" s="3"/>
      <c r="B301" s="3"/>
      <c r="C301" s="3"/>
      <c r="D301" s="5"/>
      <c r="E301" s="7"/>
      <c r="F301" s="7"/>
      <c r="G301" s="7"/>
      <c r="H301" s="14"/>
      <c r="I301" s="14"/>
      <c r="J301" s="1"/>
    </row>
    <row r="302" spans="1:11" s="2" customFormat="1" ht="12.75" customHeight="1">
      <c r="A302" s="3"/>
      <c r="B302" s="3"/>
      <c r="C302" s="3"/>
      <c r="D302" s="5"/>
      <c r="E302" s="7"/>
      <c r="F302" s="7"/>
      <c r="G302" s="7"/>
      <c r="H302" s="14"/>
      <c r="I302" s="14"/>
      <c r="J302" s="1"/>
      <c r="K302" s="1"/>
    </row>
    <row r="303" spans="1:11" s="2" customFormat="1" ht="13.5" customHeight="1">
      <c r="A303" s="3"/>
      <c r="B303" s="3"/>
      <c r="C303" s="3"/>
      <c r="D303" s="5"/>
      <c r="E303" s="7"/>
      <c r="F303" s="7"/>
      <c r="G303" s="7"/>
      <c r="H303" s="14"/>
      <c r="I303" s="14"/>
      <c r="J303" s="1"/>
      <c r="K303" s="1"/>
    </row>
    <row r="304" spans="1:11" s="2" customFormat="1" ht="12.75" customHeight="1">
      <c r="A304" s="3"/>
      <c r="B304" s="3"/>
      <c r="C304" s="3"/>
      <c r="D304" s="5"/>
      <c r="E304" s="7"/>
      <c r="F304" s="7"/>
      <c r="G304" s="7"/>
      <c r="H304" s="14"/>
      <c r="I304" s="14"/>
      <c r="J304" s="1"/>
      <c r="K304" s="1"/>
    </row>
    <row r="305" spans="1:11" s="2" customFormat="1" ht="12.75" customHeight="1">
      <c r="A305" s="3"/>
      <c r="B305" s="3"/>
      <c r="C305" s="3"/>
      <c r="D305" s="5"/>
      <c r="E305" s="7"/>
      <c r="F305" s="7"/>
      <c r="G305" s="7"/>
      <c r="H305" s="14"/>
      <c r="I305" s="14"/>
      <c r="J305" s="1"/>
      <c r="K305" s="1"/>
    </row>
    <row r="306" spans="1:11" s="2" customFormat="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2" customFormat="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2" customFormat="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2" customFormat="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s="2" customFormat="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2" customFormat="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s="2" customFormat="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s="2" customFormat="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s="2" customFormat="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s="2" customFormat="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s="2" customFormat="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s="2" customFormat="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s="2" customFormat="1" ht="12.75" customHeight="1">
      <c r="A318" s="3"/>
      <c r="B318" s="3"/>
      <c r="C318" s="3"/>
      <c r="D318" s="5"/>
      <c r="E318" s="7"/>
      <c r="F318" s="7"/>
      <c r="G318" s="7"/>
      <c r="H318" s="14"/>
      <c r="I318" s="14"/>
      <c r="J318" s="1"/>
      <c r="K318" s="1"/>
    </row>
    <row r="319" spans="1:11" s="2" customFormat="1" ht="12.75" customHeight="1">
      <c r="A319" s="3"/>
      <c r="B319" s="3"/>
      <c r="C319" s="3"/>
      <c r="D319" s="5"/>
      <c r="E319" s="7"/>
      <c r="F319" s="7"/>
      <c r="G319" s="7"/>
      <c r="H319" s="14"/>
      <c r="I319" s="14"/>
      <c r="J319" s="1"/>
      <c r="K319" s="1"/>
    </row>
    <row r="320" spans="1:11" s="2" customFormat="1" ht="12.75" customHeight="1">
      <c r="A320" s="3"/>
      <c r="B320" s="3"/>
      <c r="C320" s="3"/>
      <c r="D320" s="5"/>
      <c r="E320" s="7"/>
      <c r="F320" s="7"/>
      <c r="G320" s="7"/>
      <c r="H320" s="14"/>
      <c r="I320" s="14"/>
      <c r="J320" s="1"/>
      <c r="K320" s="1"/>
    </row>
    <row r="321" spans="1:11" s="2" customFormat="1" ht="12.75" customHeight="1">
      <c r="A321" s="3"/>
      <c r="B321" s="3"/>
      <c r="C321" s="3"/>
      <c r="D321" s="5"/>
      <c r="E321" s="7"/>
      <c r="F321" s="7"/>
      <c r="G321" s="7"/>
      <c r="H321" s="14"/>
      <c r="I321" s="14"/>
      <c r="J321" s="1"/>
      <c r="K321" s="1"/>
    </row>
    <row r="322" spans="1:11" s="2" customFormat="1" ht="12.75" customHeight="1">
      <c r="A322" s="3"/>
      <c r="B322" s="3"/>
      <c r="C322" s="3"/>
      <c r="D322" s="5"/>
      <c r="E322" s="7"/>
      <c r="F322" s="7"/>
      <c r="G322" s="7"/>
      <c r="H322" s="14"/>
      <c r="I322" s="14"/>
      <c r="J322" s="1"/>
      <c r="K322" s="1"/>
    </row>
    <row r="323" spans="1:11" s="2" customFormat="1" ht="12.75" customHeight="1">
      <c r="A323" s="3"/>
      <c r="B323" s="3"/>
      <c r="C323" s="3"/>
      <c r="D323" s="5"/>
      <c r="E323" s="7"/>
      <c r="F323" s="7"/>
      <c r="G323" s="7"/>
      <c r="H323" s="14"/>
      <c r="I323" s="14"/>
      <c r="J323" s="1"/>
      <c r="K323" s="1"/>
    </row>
    <row r="324" spans="1:11" s="2" customFormat="1" ht="12.75" customHeight="1">
      <c r="A324" s="3"/>
      <c r="B324" s="3"/>
      <c r="C324" s="3"/>
      <c r="D324" s="5"/>
      <c r="E324" s="7"/>
      <c r="F324" s="7"/>
      <c r="G324" s="7"/>
      <c r="H324" s="14"/>
      <c r="I324" s="14"/>
      <c r="J324" s="1"/>
      <c r="K324" s="1"/>
    </row>
    <row r="325" spans="1:11" s="2" customFormat="1" ht="12.75" customHeight="1">
      <c r="A325" s="3"/>
      <c r="B325" s="3"/>
      <c r="C325" s="3"/>
      <c r="D325" s="5"/>
      <c r="E325" s="7"/>
      <c r="F325" s="7"/>
      <c r="G325" s="7"/>
      <c r="H325" s="14"/>
      <c r="I325" s="14"/>
      <c r="J325" s="1"/>
      <c r="K325" s="1"/>
    </row>
    <row r="326" spans="1:11" s="2" customFormat="1" ht="12.75" customHeight="1">
      <c r="A326" s="3"/>
      <c r="B326" s="3"/>
      <c r="C326" s="3"/>
      <c r="D326" s="5"/>
      <c r="E326" s="7"/>
      <c r="F326" s="7"/>
      <c r="G326" s="7"/>
      <c r="H326" s="14"/>
      <c r="I326" s="14"/>
      <c r="J326" s="1"/>
      <c r="K326" s="1"/>
    </row>
    <row r="327" spans="1:11" s="2" customFormat="1" ht="12.75" customHeight="1">
      <c r="A327" s="3"/>
      <c r="B327" s="3"/>
      <c r="C327" s="3"/>
      <c r="D327" s="5"/>
      <c r="E327" s="7"/>
      <c r="F327" s="7"/>
      <c r="G327" s="7"/>
      <c r="H327" s="14"/>
      <c r="I327" s="14"/>
      <c r="J327" s="1"/>
      <c r="K327" s="1"/>
    </row>
    <row r="328" spans="1:11" s="2" customFormat="1" ht="12.75" customHeight="1">
      <c r="A328" s="3"/>
      <c r="B328" s="3"/>
      <c r="C328" s="3"/>
      <c r="D328" s="5"/>
      <c r="E328" s="7"/>
      <c r="F328" s="7"/>
      <c r="G328" s="7"/>
      <c r="H328" s="14"/>
      <c r="I328" s="14"/>
      <c r="J328" s="1"/>
      <c r="K328" s="1"/>
    </row>
    <row r="329" spans="1:11" s="2" customFormat="1" ht="12.75" customHeight="1">
      <c r="A329" s="3"/>
      <c r="B329" s="3"/>
      <c r="C329" s="3"/>
      <c r="D329" s="5"/>
      <c r="E329" s="7"/>
      <c r="F329" s="7"/>
      <c r="G329" s="7"/>
      <c r="H329" s="14"/>
      <c r="I329" s="14"/>
      <c r="J329" s="1"/>
      <c r="K329" s="1"/>
    </row>
    <row r="330" spans="1:11" s="2" customFormat="1" ht="12.75" customHeight="1">
      <c r="A330" s="3"/>
      <c r="B330" s="3"/>
      <c r="C330" s="3"/>
      <c r="D330" s="5"/>
      <c r="E330" s="7"/>
      <c r="F330" s="7"/>
      <c r="G330" s="7"/>
      <c r="H330" s="14"/>
      <c r="I330" s="14"/>
      <c r="J330" s="1"/>
      <c r="K330" s="1"/>
    </row>
    <row r="331" spans="1:11" s="2" customFormat="1" ht="12.75" customHeight="1">
      <c r="A331" s="3"/>
      <c r="B331" s="3"/>
      <c r="C331" s="3"/>
      <c r="D331" s="5"/>
      <c r="E331" s="7"/>
      <c r="F331" s="7"/>
      <c r="G331" s="7"/>
      <c r="H331" s="14"/>
      <c r="I331" s="14"/>
      <c r="J331" s="1"/>
      <c r="K331" s="1"/>
    </row>
    <row r="332" spans="1:11" s="2" customFormat="1" ht="12.75" customHeight="1">
      <c r="A332" s="3"/>
      <c r="B332" s="3"/>
      <c r="C332" s="3"/>
      <c r="D332" s="5"/>
      <c r="E332" s="7"/>
      <c r="F332" s="7"/>
      <c r="G332" s="7"/>
      <c r="H332" s="14"/>
      <c r="I332" s="14"/>
      <c r="J332" s="1"/>
      <c r="K332" s="1"/>
    </row>
    <row r="333" spans="1:11" s="2" customFormat="1" ht="12.75" customHeight="1">
      <c r="A333" s="3"/>
      <c r="B333" s="3"/>
      <c r="C333" s="3"/>
      <c r="D333" s="5"/>
      <c r="E333" s="7"/>
      <c r="F333" s="7"/>
      <c r="G333" s="7"/>
      <c r="H333" s="14"/>
      <c r="I333" s="14"/>
      <c r="J333" s="1"/>
      <c r="K333" s="1"/>
    </row>
    <row r="334" spans="1:11" s="2" customFormat="1" ht="12.75" customHeight="1">
      <c r="A334" s="3"/>
      <c r="B334" s="3"/>
      <c r="C334" s="3"/>
      <c r="D334" s="5"/>
      <c r="E334" s="7"/>
      <c r="F334" s="7"/>
      <c r="G334" s="7"/>
      <c r="H334" s="14"/>
      <c r="I334" s="14"/>
      <c r="J334" s="1"/>
      <c r="K334" s="1"/>
    </row>
    <row r="335" spans="1:11" s="2" customFormat="1" ht="12.75" customHeight="1">
      <c r="A335" s="3"/>
      <c r="B335" s="3"/>
      <c r="C335" s="3"/>
      <c r="D335" s="5"/>
      <c r="E335" s="7"/>
      <c r="F335" s="7"/>
      <c r="G335" s="7"/>
      <c r="H335" s="14"/>
      <c r="I335" s="14"/>
      <c r="J335" s="1"/>
      <c r="K335" s="1"/>
    </row>
    <row r="336" spans="1:11" s="2" customFormat="1" ht="12.75" customHeight="1">
      <c r="A336" s="3"/>
      <c r="B336" s="3"/>
      <c r="C336" s="3"/>
      <c r="D336" s="5"/>
      <c r="E336" s="7"/>
      <c r="F336" s="7"/>
      <c r="G336" s="7"/>
      <c r="H336" s="14"/>
      <c r="I336" s="14"/>
      <c r="J336" s="1"/>
      <c r="K336" s="1"/>
    </row>
    <row r="337" spans="1:11" s="2" customFormat="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s="2" customFormat="1" ht="12.75" customHeight="1">
      <c r="A338" s="3"/>
      <c r="B338" s="3"/>
      <c r="C338" s="3"/>
      <c r="D338" s="5"/>
      <c r="E338" s="7"/>
      <c r="F338" s="7"/>
      <c r="G338" s="7"/>
      <c r="H338" s="14"/>
      <c r="I338" s="14"/>
      <c r="J338" s="1"/>
      <c r="K338" s="1"/>
    </row>
    <row r="339" spans="1:11" s="2" customFormat="1" ht="12.75" customHeight="1">
      <c r="A339" s="3"/>
      <c r="B339" s="3"/>
      <c r="C339" s="3"/>
      <c r="D339" s="5"/>
      <c r="E339" s="7"/>
      <c r="F339" s="7"/>
      <c r="G339" s="7"/>
      <c r="H339" s="14"/>
      <c r="I339" s="14"/>
      <c r="J339" s="1"/>
      <c r="K339" s="1"/>
    </row>
    <row r="340" spans="1:11" s="2" customFormat="1" ht="12.75" customHeight="1">
      <c r="A340" s="3"/>
      <c r="B340" s="3"/>
      <c r="C340" s="3"/>
      <c r="D340" s="5"/>
      <c r="E340" s="7"/>
      <c r="F340" s="7"/>
      <c r="G340" s="7"/>
      <c r="H340" s="14"/>
      <c r="I340" s="14"/>
      <c r="J340" s="1"/>
      <c r="K340" s="1"/>
    </row>
    <row r="341" spans="1:11" s="2" customFormat="1" ht="12.75" customHeight="1">
      <c r="A341" s="3"/>
      <c r="B341" s="3"/>
      <c r="C341" s="3"/>
      <c r="D341" s="5"/>
      <c r="E341" s="7"/>
      <c r="F341" s="7"/>
      <c r="G341" s="7"/>
      <c r="H341" s="14"/>
      <c r="I341" s="14"/>
      <c r="J341" s="1"/>
      <c r="K341" s="1"/>
    </row>
    <row r="342" spans="1:11" s="2" customFormat="1" ht="12.75" customHeight="1">
      <c r="A342" s="3"/>
      <c r="B342" s="3"/>
      <c r="C342" s="3"/>
      <c r="D342" s="5"/>
      <c r="E342" s="7"/>
      <c r="F342" s="7"/>
      <c r="G342" s="7"/>
      <c r="H342" s="14"/>
      <c r="I342" s="14"/>
      <c r="J342" s="1"/>
      <c r="K342" s="1"/>
    </row>
    <row r="343" spans="1:11" s="2" customFormat="1" ht="12.75" customHeight="1">
      <c r="A343" s="3"/>
      <c r="B343" s="3"/>
      <c r="C343" s="3"/>
      <c r="D343" s="5"/>
      <c r="E343" s="7"/>
      <c r="F343" s="7"/>
      <c r="G343" s="7"/>
      <c r="H343" s="14"/>
      <c r="I343" s="14"/>
      <c r="J343" s="1"/>
      <c r="K343" s="1"/>
    </row>
    <row r="344" spans="1:11" s="2" customFormat="1" ht="12.75" customHeight="1">
      <c r="A344" s="3"/>
      <c r="B344" s="3"/>
      <c r="C344" s="3"/>
      <c r="D344" s="5"/>
      <c r="E344" s="7"/>
      <c r="F344" s="7"/>
      <c r="G344" s="7"/>
      <c r="H344" s="14"/>
      <c r="I344" s="14"/>
      <c r="J344" s="1"/>
      <c r="K344" s="1"/>
    </row>
    <row r="345" spans="1:11" s="2" customFormat="1" ht="12.75" customHeight="1">
      <c r="A345" s="3"/>
      <c r="B345" s="3"/>
      <c r="C345" s="3"/>
      <c r="D345" s="5"/>
      <c r="E345" s="7"/>
      <c r="F345" s="7"/>
      <c r="G345" s="7"/>
      <c r="H345" s="14"/>
      <c r="I345" s="14"/>
      <c r="J345" s="1"/>
      <c r="K345" s="1"/>
    </row>
    <row r="346" spans="1:11" s="2" customFormat="1">
      <c r="A346" s="3"/>
      <c r="B346" s="3"/>
      <c r="C346" s="3"/>
      <c r="D346" s="5"/>
      <c r="E346" s="7"/>
      <c r="F346" s="7"/>
      <c r="G346" s="7"/>
      <c r="H346" s="14"/>
      <c r="I346" s="14"/>
      <c r="J346" s="1"/>
      <c r="K346" s="1"/>
    </row>
    <row r="347" spans="1:11" s="2" customFormat="1" ht="12.75" customHeight="1">
      <c r="A347" s="3"/>
      <c r="B347" s="3"/>
      <c r="C347" s="3"/>
      <c r="D347" s="5"/>
      <c r="E347" s="7"/>
      <c r="F347" s="7"/>
      <c r="G347" s="7"/>
      <c r="H347" s="14"/>
      <c r="I347" s="14"/>
      <c r="J347" s="1"/>
      <c r="K347" s="1"/>
    </row>
    <row r="348" spans="1:11" s="2" customFormat="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s="2" customFormat="1">
      <c r="A349" s="3"/>
      <c r="B349" s="3"/>
      <c r="C349" s="3"/>
      <c r="D349" s="5"/>
      <c r="E349" s="7"/>
      <c r="F349" s="7"/>
      <c r="G349" s="7"/>
      <c r="H349" s="14"/>
      <c r="I349" s="14"/>
      <c r="J349" s="1"/>
      <c r="K349" s="1"/>
    </row>
    <row r="350" spans="1:11" s="2" customFormat="1" ht="12.75" customHeight="1">
      <c r="A350" s="3"/>
      <c r="B350" s="3"/>
      <c r="C350" s="3"/>
      <c r="D350" s="5"/>
      <c r="E350" s="7"/>
      <c r="F350" s="7"/>
      <c r="G350" s="7"/>
      <c r="H350" s="14"/>
      <c r="I350" s="14"/>
      <c r="J350" s="1"/>
      <c r="K350" s="1"/>
    </row>
    <row r="351" spans="1:11" s="2" customFormat="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s="2" customForma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s="2" customFormat="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s="2" customFormat="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s="2" customForma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s="2" customFormat="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s="2" customFormat="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s="2" customForma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s="2" customFormat="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s="2" customFormat="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s="2" customFormat="1" ht="24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s="2" customFormat="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s="2" customFormat="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s="2" customFormat="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s="2" customFormat="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s="2" customFormat="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s="2" customFormat="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s="2" customFormat="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2" s="2" customFormat="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2" s="2" customFormat="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2" s="2" customFormat="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2" s="2" customFormat="1" ht="12.75" customHeight="1">
      <c r="A372" s="3"/>
      <c r="B372" s="3"/>
      <c r="C372" s="3"/>
      <c r="D372" s="5"/>
      <c r="E372" s="7"/>
      <c r="F372" s="7"/>
      <c r="G372" s="7"/>
      <c r="H372" s="14"/>
      <c r="I372" s="14"/>
      <c r="J372" s="1"/>
      <c r="K372" s="1"/>
    </row>
    <row r="373" spans="1:12" s="2" customFormat="1" ht="12.75" customHeight="1">
      <c r="A373" s="3"/>
      <c r="B373" s="3"/>
      <c r="C373" s="3"/>
      <c r="D373" s="5"/>
      <c r="E373" s="7"/>
      <c r="F373" s="7"/>
      <c r="G373" s="7"/>
      <c r="H373" s="14"/>
      <c r="I373" s="14"/>
      <c r="J373" s="1"/>
      <c r="K373" s="1"/>
    </row>
    <row r="374" spans="1:12" s="2" customFormat="1" ht="16.5" customHeight="1">
      <c r="A374" s="3"/>
      <c r="B374" s="3"/>
      <c r="C374" s="3"/>
      <c r="D374" s="5"/>
      <c r="E374" s="7"/>
      <c r="F374" s="7"/>
      <c r="G374" s="7"/>
      <c r="H374" s="14"/>
      <c r="I374" s="14"/>
      <c r="J374" s="1"/>
      <c r="K374" s="1"/>
    </row>
    <row r="375" spans="1:12" s="2" customFormat="1" ht="18.75" customHeight="1">
      <c r="A375" s="3"/>
      <c r="B375" s="3"/>
      <c r="C375" s="3"/>
      <c r="D375" s="5"/>
      <c r="E375" s="7"/>
      <c r="F375" s="7"/>
      <c r="G375" s="7"/>
      <c r="H375" s="14"/>
      <c r="I375" s="14"/>
      <c r="J375" s="1"/>
      <c r="K375" s="1"/>
    </row>
    <row r="376" spans="1:12" s="2" customFormat="1" ht="15.75" customHeight="1">
      <c r="A376" s="3"/>
      <c r="B376" s="3"/>
      <c r="C376" s="3"/>
      <c r="D376" s="5"/>
      <c r="E376" s="7"/>
      <c r="F376" s="7"/>
      <c r="G376" s="7"/>
      <c r="H376" s="14"/>
      <c r="I376" s="14"/>
      <c r="J376" s="1"/>
      <c r="K376" s="1"/>
    </row>
    <row r="377" spans="1:12" s="2" customFormat="1" ht="13.5" customHeight="1">
      <c r="A377" s="3"/>
      <c r="B377" s="3"/>
      <c r="C377" s="3"/>
      <c r="D377" s="5"/>
      <c r="E377" s="7"/>
      <c r="F377" s="7"/>
      <c r="G377" s="7"/>
      <c r="H377" s="14"/>
      <c r="I377" s="14"/>
      <c r="J377" s="1"/>
      <c r="K377" s="1"/>
    </row>
    <row r="378" spans="1:12" s="2" customFormat="1" ht="13.5" customHeight="1">
      <c r="A378" s="3"/>
      <c r="B378" s="3"/>
      <c r="C378" s="3"/>
      <c r="D378" s="5"/>
      <c r="E378" s="7"/>
      <c r="F378" s="7"/>
      <c r="G378" s="7"/>
      <c r="H378" s="14"/>
      <c r="I378" s="14"/>
      <c r="J378" s="1"/>
      <c r="K378" s="1"/>
    </row>
    <row r="379" spans="1:12" s="2" customFormat="1" ht="15" customHeight="1">
      <c r="A379" s="3"/>
      <c r="B379" s="3"/>
      <c r="C379" s="3"/>
      <c r="D379" s="5"/>
      <c r="E379" s="7"/>
      <c r="F379" s="7"/>
      <c r="G379" s="7"/>
      <c r="H379" s="14"/>
      <c r="I379" s="14"/>
      <c r="J379" s="1"/>
      <c r="K379" s="1"/>
    </row>
    <row r="380" spans="1:12" s="2" customFormat="1" ht="15" customHeight="1">
      <c r="A380" s="3"/>
      <c r="B380" s="3"/>
      <c r="C380" s="3"/>
      <c r="D380" s="5"/>
      <c r="E380" s="7"/>
      <c r="F380" s="7"/>
      <c r="G380" s="7"/>
      <c r="H380" s="14"/>
      <c r="I380" s="14"/>
      <c r="J380" s="1"/>
      <c r="K380" s="1"/>
    </row>
    <row r="381" spans="1:12" s="2" customFormat="1" ht="15" customHeight="1">
      <c r="A381" s="3"/>
      <c r="B381" s="3"/>
      <c r="C381" s="3"/>
      <c r="D381" s="5"/>
      <c r="E381" s="7"/>
      <c r="F381" s="7"/>
      <c r="G381" s="7"/>
      <c r="H381" s="14"/>
      <c r="I381" s="14"/>
      <c r="J381" s="1"/>
      <c r="K381" s="1"/>
    </row>
    <row r="382" spans="1:12" s="2" customFormat="1" ht="14.25" customHeight="1">
      <c r="A382" s="3"/>
      <c r="B382" s="3"/>
      <c r="C382" s="3"/>
      <c r="D382" s="5"/>
      <c r="E382" s="7"/>
      <c r="F382" s="7"/>
      <c r="G382" s="7"/>
      <c r="H382" s="14"/>
      <c r="I382" s="14"/>
      <c r="J382" s="1"/>
      <c r="K382" s="1"/>
    </row>
    <row r="383" spans="1:12" s="2" customFormat="1" ht="15" customHeight="1">
      <c r="A383" s="3"/>
      <c r="B383" s="3"/>
      <c r="C383" s="3"/>
      <c r="D383" s="5"/>
      <c r="E383" s="7"/>
      <c r="F383" s="7"/>
      <c r="G383" s="7"/>
      <c r="H383" s="14"/>
      <c r="I383" s="14"/>
      <c r="J383" s="1"/>
      <c r="K383" s="1"/>
      <c r="L383" s="1"/>
    </row>
    <row r="384" spans="1:12" s="2" customFormat="1" ht="15.75" customHeight="1">
      <c r="A384" s="3"/>
      <c r="B384" s="3"/>
      <c r="C384" s="3"/>
      <c r="D384" s="5"/>
      <c r="E384" s="7"/>
      <c r="F384" s="7"/>
      <c r="G384" s="7"/>
      <c r="H384" s="14"/>
      <c r="I384" s="14"/>
      <c r="J384" s="1"/>
      <c r="K384" s="1"/>
      <c r="L384" s="1"/>
    </row>
    <row r="385" spans="1:21" s="2" customFormat="1" ht="16.5" customHeight="1">
      <c r="A385" s="3"/>
      <c r="B385" s="3"/>
      <c r="C385" s="3"/>
      <c r="D385" s="5"/>
      <c r="E385" s="7"/>
      <c r="F385" s="7"/>
      <c r="G385" s="7"/>
      <c r="H385" s="14"/>
      <c r="I385" s="1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s="2" customFormat="1" ht="16.5" customHeight="1">
      <c r="A386" s="3"/>
      <c r="B386" s="3"/>
      <c r="C386" s="3"/>
      <c r="D386" s="5"/>
      <c r="E386" s="7"/>
      <c r="F386" s="7"/>
      <c r="G386" s="7"/>
      <c r="H386" s="14"/>
      <c r="I386" s="1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s="2" customFormat="1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s="2" customFormat="1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s="2" customFormat="1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s="2" customFormat="1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s="2" customFormat="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s="2" customFormat="1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s="2" customFormat="1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s="2" customFormat="1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s="2" customFormat="1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s="2" customFormat="1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s="2" customFormat="1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s="2" customFormat="1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s="2" customFormat="1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s="2" customFormat="1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s="2" customFormat="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s="2" customFormat="1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s="2" customFormat="1" ht="24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s="2" customFormat="1" ht="24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s="2" customFormat="1" ht="24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s="2" customFormat="1" ht="22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s="2" customFormat="1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s="2" customFormat="1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s="2" customFormat="1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s="2" customFormat="1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s="2" customFormat="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s="2" customFormat="1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s="2" customFormat="1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s="2" customFormat="1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s="2" customFormat="1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s="2" customFormat="1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s="2" customFormat="1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s="2" customFormat="1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s="2" customFormat="1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s="2" customFormat="1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s="2" customFormat="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s="2" customFormat="1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s="2" customFormat="1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s="2" customFormat="1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s="2" customFormat="1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s="2" customFormat="1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s="2" customFormat="1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s="2" customFormat="1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s="2" customFormat="1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s="2" customFormat="1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s="2" customFormat="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s="2" customFormat="1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s="2" customForma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s="2" customFormat="1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s="2" customForma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s="2" customForma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s="2" customFormat="1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s="2" customFormat="1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s="2" customFormat="1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s="2" customForma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2.75" customHeight="1">
      <c r="A441" s="1"/>
      <c r="B441" s="1"/>
      <c r="C441" s="1"/>
      <c r="D441" s="1"/>
      <c r="E441" s="1"/>
      <c r="F441" s="1"/>
      <c r="G441" s="1"/>
      <c r="H441" s="1"/>
      <c r="I441" s="1"/>
    </row>
    <row r="442" spans="1:21" ht="16.5" customHeight="1">
      <c r="A442" s="1"/>
      <c r="B442" s="1"/>
      <c r="C442" s="1"/>
      <c r="D442" s="1"/>
      <c r="E442" s="1"/>
      <c r="F442" s="1"/>
      <c r="G442" s="1"/>
      <c r="H442" s="1"/>
      <c r="I442" s="1"/>
    </row>
    <row r="443" spans="1:21" ht="22.5" customHeight="1">
      <c r="A443" s="1"/>
      <c r="B443" s="1"/>
      <c r="C443" s="1"/>
      <c r="D443" s="1"/>
      <c r="E443" s="1"/>
      <c r="F443" s="1"/>
      <c r="G443" s="1"/>
      <c r="H443" s="1"/>
      <c r="I443" s="1"/>
    </row>
    <row r="444" spans="1:21" ht="13.5" customHeight="1">
      <c r="A444" s="1"/>
      <c r="B444" s="1"/>
      <c r="C444" s="1"/>
      <c r="D444" s="1"/>
      <c r="E444" s="1"/>
      <c r="F444" s="1"/>
      <c r="G444" s="1"/>
      <c r="H444" s="1"/>
      <c r="I444" s="1"/>
    </row>
    <row r="445" spans="1:21" ht="15.75" customHeight="1">
      <c r="A445" s="1"/>
      <c r="B445" s="1"/>
      <c r="C445" s="1"/>
      <c r="D445" s="1"/>
      <c r="E445" s="1"/>
      <c r="F445" s="1"/>
      <c r="G445" s="1"/>
      <c r="H445" s="1"/>
      <c r="I445" s="1"/>
    </row>
    <row r="446" spans="1:21" ht="15.75" customHeight="1">
      <c r="A446" s="1"/>
      <c r="B446" s="1"/>
      <c r="C446" s="1"/>
      <c r="D446" s="1"/>
      <c r="E446" s="1"/>
      <c r="F446" s="1"/>
      <c r="G446" s="1"/>
      <c r="H446" s="1"/>
      <c r="I446" s="1"/>
    </row>
    <row r="447" spans="1:21" ht="15.75" customHeight="1">
      <c r="A447" s="1"/>
      <c r="B447" s="1"/>
      <c r="C447" s="1"/>
      <c r="D447" s="1"/>
      <c r="E447" s="1"/>
      <c r="F447" s="1"/>
      <c r="G447" s="1"/>
      <c r="H447" s="1"/>
      <c r="I447" s="1"/>
    </row>
    <row r="448" spans="1:21" ht="15.75" customHeight="1">
      <c r="A448" s="1"/>
      <c r="B448" s="1"/>
      <c r="C448" s="1"/>
      <c r="D448" s="1"/>
      <c r="E448" s="1"/>
      <c r="F448" s="1"/>
      <c r="G448" s="1"/>
      <c r="H448" s="1"/>
      <c r="I448" s="1"/>
    </row>
    <row r="449" spans="1:9" ht="13.5" customHeight="1">
      <c r="A449" s="1"/>
      <c r="B449" s="1"/>
      <c r="C449" s="1"/>
      <c r="D449" s="1"/>
      <c r="E449" s="1"/>
      <c r="F449" s="1"/>
      <c r="G449" s="1"/>
      <c r="H449" s="1"/>
      <c r="I449" s="1"/>
    </row>
    <row r="450" spans="1:9" ht="13.5" customHeight="1">
      <c r="A450" s="1"/>
      <c r="B450" s="1"/>
      <c r="C450" s="1"/>
      <c r="D450" s="1"/>
      <c r="E450" s="1"/>
      <c r="F450" s="1"/>
      <c r="G450" s="1"/>
      <c r="H450" s="1"/>
      <c r="I450" s="1"/>
    </row>
    <row r="451" spans="1:9" ht="13.5" customHeight="1">
      <c r="A451" s="1"/>
      <c r="B451" s="1"/>
      <c r="C451" s="1"/>
      <c r="D451" s="1"/>
      <c r="E451" s="1"/>
      <c r="F451" s="1"/>
      <c r="G451" s="1"/>
      <c r="H451" s="1"/>
      <c r="I451" s="1"/>
    </row>
    <row r="452" spans="1:9" ht="15" customHeight="1">
      <c r="A452" s="1"/>
      <c r="B452" s="1"/>
      <c r="C452" s="1"/>
      <c r="D452" s="1"/>
      <c r="E452" s="1"/>
      <c r="F452" s="1"/>
      <c r="G452" s="1"/>
      <c r="H452" s="1"/>
      <c r="I452" s="1"/>
    </row>
    <row r="453" spans="1:9" ht="15" customHeight="1"/>
    <row r="454" spans="1:9" ht="18" customHeight="1"/>
    <row r="455" spans="1:9" ht="15.75" customHeight="1"/>
    <row r="456" spans="1:9" ht="13.5" customHeight="1"/>
    <row r="457" spans="1:9" ht="13.5" customHeight="1"/>
    <row r="458" spans="1:9" ht="15" customHeight="1"/>
    <row r="459" spans="1:9" ht="11.25" customHeight="1"/>
    <row r="460" spans="1:9" ht="12.75" customHeight="1"/>
    <row r="461" spans="1:9" ht="12.75" customHeight="1"/>
    <row r="462" spans="1:9" ht="12.75" customHeight="1"/>
    <row r="463" spans="1:9" ht="12.75" customHeight="1"/>
    <row r="464" spans="1:9" ht="14.2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5.75" customHeight="1"/>
    <row r="477" ht="15.75" customHeight="1"/>
    <row r="478" ht="15" customHeight="1"/>
    <row r="479" ht="15" customHeight="1"/>
    <row r="480" ht="12.75" customHeight="1"/>
    <row r="481" ht="14.25" customHeight="1"/>
    <row r="485" ht="12.75" customHeight="1"/>
    <row r="490" ht="13.5" customHeight="1"/>
    <row r="492" ht="12.75" customHeight="1"/>
    <row r="493" ht="13.5" customHeight="1"/>
    <row r="494" ht="13.5" customHeight="1"/>
    <row r="495" ht="14.25" customHeight="1"/>
    <row r="496" ht="14.25" customHeight="1"/>
    <row r="497" spans="1:9" ht="14.25" customHeight="1"/>
    <row r="498" spans="1:9" ht="12.75" customHeight="1"/>
    <row r="499" spans="1:9" ht="14.25" customHeight="1"/>
    <row r="500" spans="1:9" ht="14.25" customHeight="1"/>
    <row r="501" spans="1:9" ht="14.25" customHeight="1"/>
    <row r="502" spans="1:9" ht="14.25" customHeight="1">
      <c r="A502" s="1"/>
      <c r="B502" s="1"/>
      <c r="C502" s="1"/>
      <c r="D502" s="1"/>
      <c r="E502" s="1"/>
      <c r="F502" s="1"/>
      <c r="G502" s="1"/>
      <c r="H502" s="1"/>
      <c r="I502" s="1"/>
    </row>
    <row r="503" spans="1:9" ht="14.25" customHeight="1"/>
    <row r="504" spans="1:9" ht="13.5" customHeight="1"/>
    <row r="505" spans="1:9" ht="13.5" customHeight="1"/>
    <row r="506" spans="1:9" ht="13.5" customHeight="1"/>
    <row r="507" spans="1:9" ht="14.25" customHeight="1"/>
    <row r="508" spans="1:9" ht="14.25" customHeight="1"/>
    <row r="509" spans="1:9" ht="14.25" customHeight="1"/>
    <row r="510" spans="1:9" ht="14.25" customHeight="1">
      <c r="A510" s="1"/>
      <c r="B510" s="1"/>
      <c r="C510" s="1"/>
      <c r="D510" s="1"/>
      <c r="E510" s="1"/>
      <c r="F510" s="1"/>
      <c r="G510" s="1"/>
      <c r="H510" s="1"/>
      <c r="I510" s="1"/>
    </row>
    <row r="511" spans="1:9" ht="14.25" customHeight="1">
      <c r="A511" s="1"/>
      <c r="B511" s="1"/>
      <c r="C511" s="1"/>
      <c r="D511" s="1"/>
      <c r="E511" s="1"/>
      <c r="F511" s="1"/>
      <c r="G511" s="1"/>
      <c r="H511" s="1"/>
      <c r="I511" s="1"/>
    </row>
    <row r="512" spans="1:9" ht="14.25" customHeight="1">
      <c r="A512" s="1"/>
      <c r="B512" s="1"/>
      <c r="C512" s="1"/>
      <c r="D512" s="1"/>
      <c r="E512" s="1"/>
      <c r="F512" s="1"/>
      <c r="G512" s="1"/>
      <c r="H512" s="1"/>
      <c r="I512" s="1"/>
    </row>
    <row r="513" s="1" customFormat="1" ht="14.25" customHeight="1"/>
    <row r="514" s="1" customFormat="1" ht="14.25" customHeight="1"/>
    <row r="515" s="1" customFormat="1" ht="15" customHeight="1"/>
    <row r="516" s="1" customFormat="1" ht="15" customHeight="1"/>
    <row r="517" s="1" customFormat="1" ht="13.5" customHeight="1"/>
    <row r="518" s="1" customFormat="1" ht="12.75" customHeight="1"/>
    <row r="519" s="1" customFormat="1" ht="12.75" customHeight="1"/>
    <row r="520" s="1" customFormat="1" ht="12.75" customHeight="1"/>
    <row r="521" s="1" customFormat="1" ht="15" customHeight="1"/>
    <row r="522" s="1" customFormat="1" ht="15" customHeight="1"/>
    <row r="523" s="1" customFormat="1"/>
    <row r="524" s="1" customFormat="1"/>
    <row r="525" s="1" customFormat="1"/>
    <row r="526" s="1" customFormat="1"/>
    <row r="527" s="1" customFormat="1"/>
    <row r="528" s="1" customFormat="1" ht="25.5" customHeight="1"/>
    <row r="529" ht="28.5" customHeight="1"/>
    <row r="530" ht="15" customHeight="1"/>
    <row r="531" ht="13.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4.25" customHeight="1"/>
    <row r="545" spans="1:9">
      <c r="A545" s="1"/>
      <c r="B545" s="1"/>
      <c r="C545" s="1"/>
      <c r="D545" s="1"/>
      <c r="E545" s="1"/>
      <c r="F545" s="1"/>
      <c r="G545" s="1"/>
      <c r="H545" s="1"/>
      <c r="I545" s="1"/>
    </row>
    <row r="546" spans="1:9">
      <c r="A546" s="1"/>
      <c r="B546" s="1"/>
      <c r="C546" s="1"/>
      <c r="D546" s="1"/>
      <c r="E546" s="1"/>
      <c r="F546" s="1"/>
      <c r="G546" s="1"/>
      <c r="H546" s="1"/>
      <c r="I546" s="1"/>
    </row>
    <row r="547" spans="1:9">
      <c r="A547" s="1"/>
      <c r="B547" s="1"/>
      <c r="C547" s="1"/>
      <c r="D547" s="1"/>
      <c r="E547" s="1"/>
      <c r="F547" s="1"/>
      <c r="G547" s="1"/>
      <c r="H547" s="1"/>
      <c r="I547" s="1"/>
    </row>
    <row r="548" spans="1:9">
      <c r="A548" s="1"/>
      <c r="B548" s="1"/>
      <c r="C548" s="1"/>
      <c r="D548" s="1"/>
      <c r="E548" s="1"/>
      <c r="F548" s="1"/>
      <c r="G548" s="1"/>
      <c r="H548" s="1"/>
      <c r="I548" s="1"/>
    </row>
    <row r="549" spans="1:9">
      <c r="A549" s="1"/>
      <c r="B549" s="1"/>
      <c r="C549" s="1"/>
      <c r="D549" s="1"/>
      <c r="E549" s="1"/>
      <c r="F549" s="1"/>
      <c r="G549" s="1"/>
      <c r="H549" s="1"/>
      <c r="I549" s="1"/>
    </row>
    <row r="550" spans="1:9">
      <c r="A550" s="1"/>
      <c r="B550" s="1"/>
      <c r="C550" s="1"/>
      <c r="D550" s="1"/>
      <c r="E550" s="1"/>
      <c r="F550" s="1"/>
      <c r="G550" s="1"/>
      <c r="H550" s="1"/>
      <c r="I550" s="1"/>
    </row>
    <row r="551" spans="1:9">
      <c r="A551" s="1"/>
      <c r="B551" s="1"/>
      <c r="C551" s="1"/>
      <c r="D551" s="1"/>
      <c r="E551" s="1"/>
      <c r="F551" s="1"/>
      <c r="G551" s="1"/>
      <c r="H551" s="1"/>
      <c r="I551" s="1"/>
    </row>
    <row r="553" spans="1:9">
      <c r="A553" s="1"/>
      <c r="B553" s="1"/>
      <c r="C553" s="1"/>
      <c r="D553" s="1"/>
      <c r="E553" s="1"/>
      <c r="F553" s="1"/>
      <c r="G553" s="1"/>
      <c r="H553" s="1"/>
      <c r="I553" s="1"/>
    </row>
    <row r="554" spans="1:9">
      <c r="A554" s="1"/>
      <c r="B554" s="1"/>
      <c r="C554" s="1"/>
      <c r="D554" s="1"/>
      <c r="E554" s="1"/>
      <c r="F554" s="1"/>
      <c r="G554" s="1"/>
      <c r="H554" s="1"/>
      <c r="I554" s="1"/>
    </row>
    <row r="555" spans="1:9">
      <c r="A555" s="1"/>
      <c r="B555" s="1"/>
      <c r="C555" s="1"/>
      <c r="D555" s="1"/>
      <c r="E555" s="1"/>
      <c r="F555" s="1"/>
      <c r="G555" s="1"/>
      <c r="H555" s="1"/>
      <c r="I555" s="1"/>
    </row>
    <row r="556" spans="1:9">
      <c r="A556" s="1"/>
      <c r="B556" s="1"/>
      <c r="C556" s="1"/>
      <c r="D556" s="1"/>
      <c r="E556" s="1"/>
      <c r="F556" s="1"/>
      <c r="G556" s="1"/>
      <c r="H556" s="1"/>
      <c r="I556" s="1"/>
    </row>
    <row r="557" spans="1:9">
      <c r="A557" s="1"/>
      <c r="B557" s="1"/>
      <c r="C557" s="1"/>
      <c r="D557" s="1"/>
      <c r="E557" s="1"/>
      <c r="F557" s="1"/>
      <c r="G557" s="1"/>
      <c r="H557" s="1"/>
      <c r="I557" s="1"/>
    </row>
    <row r="559" spans="1:9" ht="15" customHeight="1"/>
    <row r="570" ht="14.25" customHeight="1"/>
    <row r="573" ht="16.5" customHeight="1"/>
    <row r="574" ht="15" customHeight="1"/>
    <row r="575" ht="15" customHeight="1"/>
    <row r="576" ht="15" customHeight="1"/>
    <row r="577" ht="13.5" customHeight="1"/>
    <row r="578" ht="13.5" customHeight="1"/>
    <row r="579" ht="12" customHeight="1"/>
    <row r="580" ht="15" customHeight="1"/>
    <row r="581" ht="15.75" customHeight="1" collapsed="1"/>
    <row r="582" ht="14.2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1.25" customHeight="1"/>
    <row r="615" ht="16.5" customHeight="1"/>
    <row r="616" ht="15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spans="1:9" ht="12.75" customHeight="1"/>
    <row r="626" spans="1:9" ht="12.75" customHeight="1"/>
    <row r="627" spans="1:9" ht="12.75" customHeight="1"/>
    <row r="628" spans="1:9" ht="12.75" customHeight="1"/>
    <row r="629" spans="1:9" ht="12.75" customHeight="1"/>
    <row r="630" spans="1:9" ht="12.75" customHeight="1"/>
    <row r="631" spans="1:9" ht="12.75" customHeight="1"/>
    <row r="632" spans="1:9" ht="12.75" customHeight="1"/>
    <row r="633" spans="1:9" ht="12.75" customHeight="1"/>
    <row r="634" spans="1:9" ht="12.75" customHeight="1"/>
    <row r="635" spans="1:9" ht="12.75" customHeight="1"/>
    <row r="636" spans="1:9" ht="12.75" customHeight="1"/>
    <row r="637" spans="1:9" ht="12.75" customHeight="1"/>
    <row r="638" spans="1:9" ht="12.75" customHeight="1"/>
    <row r="639" spans="1:9" ht="12.75" customHeight="1">
      <c r="A639" s="1"/>
      <c r="B639" s="1"/>
      <c r="C639" s="1"/>
      <c r="D639" s="1"/>
      <c r="E639" s="1"/>
      <c r="F639" s="1"/>
      <c r="G639" s="1"/>
      <c r="H639" s="1"/>
      <c r="I639" s="1"/>
    </row>
    <row r="640" spans="1:9" ht="12.75" customHeight="1"/>
    <row r="641" spans="1:9" ht="12.75" customHeight="1"/>
    <row r="642" spans="1:9" ht="12.75" customHeight="1"/>
    <row r="643" spans="1:9" ht="12.75" customHeight="1"/>
    <row r="644" spans="1:9" ht="12.75" customHeight="1"/>
    <row r="645" spans="1:9" ht="12.75" customHeight="1"/>
    <row r="646" spans="1:9" ht="12.75" customHeight="1"/>
    <row r="647" spans="1:9" ht="12.75" customHeight="1"/>
    <row r="648" spans="1:9" ht="12.75" customHeight="1"/>
    <row r="649" spans="1:9" ht="12.75" customHeight="1"/>
    <row r="650" spans="1:9" ht="12.75" customHeight="1"/>
    <row r="651" spans="1:9" ht="12.75" customHeight="1">
      <c r="A651" s="1"/>
      <c r="B651" s="1"/>
      <c r="C651" s="1"/>
      <c r="D651" s="1"/>
      <c r="E651" s="1"/>
      <c r="F651" s="1"/>
      <c r="G651" s="1"/>
      <c r="H651" s="1"/>
      <c r="I651" s="1"/>
    </row>
    <row r="652" spans="1:9" ht="12.75" customHeight="1"/>
    <row r="653" spans="1:9" ht="12.75" customHeight="1"/>
    <row r="654" spans="1:9" ht="12.75" customHeight="1"/>
    <row r="655" spans="1:9" ht="12.75" customHeight="1"/>
    <row r="656" spans="1:9" ht="12.75" customHeight="1">
      <c r="A656" s="1"/>
      <c r="B656" s="1"/>
      <c r="C656" s="1"/>
      <c r="D656" s="1"/>
      <c r="E656" s="1"/>
      <c r="F656" s="1"/>
      <c r="G656" s="1"/>
      <c r="H656" s="1"/>
      <c r="I656" s="1"/>
    </row>
    <row r="657" spans="1:9" ht="12.75" customHeight="1">
      <c r="A657" s="1"/>
      <c r="B657" s="1"/>
      <c r="C657" s="1"/>
      <c r="D657" s="1"/>
      <c r="E657" s="1"/>
      <c r="F657" s="1"/>
      <c r="G657" s="1"/>
      <c r="H657" s="1"/>
      <c r="I657" s="1"/>
    </row>
    <row r="658" spans="1:9" ht="12.75" customHeight="1"/>
    <row r="659" spans="1:9" ht="12.75" customHeight="1"/>
    <row r="660" spans="1:9" ht="12.75" customHeight="1"/>
    <row r="661" spans="1:9" ht="12.75" customHeight="1"/>
    <row r="662" spans="1:9" ht="12.75" customHeight="1"/>
    <row r="663" spans="1:9" ht="12.75" customHeight="1"/>
    <row r="664" spans="1:9" ht="12.75" customHeight="1"/>
    <row r="665" spans="1:9" ht="12.75" customHeight="1"/>
    <row r="666" spans="1:9" ht="12.75" customHeight="1"/>
    <row r="667" spans="1:9" ht="12.75" customHeight="1"/>
    <row r="668" spans="1:9" ht="12.75" customHeight="1">
      <c r="A668" s="1"/>
      <c r="B668" s="1"/>
      <c r="C668" s="1"/>
      <c r="D668" s="1"/>
      <c r="E668" s="1"/>
      <c r="F668" s="1"/>
      <c r="G668" s="1"/>
      <c r="H668" s="1"/>
      <c r="I668" s="1"/>
    </row>
    <row r="669" spans="1:9" ht="12.75" customHeight="1">
      <c r="A669" s="1"/>
      <c r="B669" s="1"/>
      <c r="C669" s="1"/>
      <c r="D669" s="1"/>
      <c r="E669" s="1"/>
      <c r="F669" s="1"/>
      <c r="G669" s="1"/>
      <c r="H669" s="1"/>
      <c r="I669" s="1"/>
    </row>
    <row r="670" spans="1:9" ht="12.75" customHeight="1">
      <c r="A670" s="1"/>
      <c r="B670" s="1"/>
      <c r="C670" s="1"/>
      <c r="D670" s="1"/>
      <c r="E670" s="1"/>
      <c r="F670" s="1"/>
      <c r="G670" s="1"/>
      <c r="H670" s="1"/>
      <c r="I670" s="1"/>
    </row>
    <row r="671" spans="1:9" ht="13.5" customHeight="1">
      <c r="A671" s="1"/>
      <c r="B671" s="1"/>
      <c r="C671" s="1"/>
      <c r="D671" s="1"/>
      <c r="E671" s="1"/>
      <c r="F671" s="1"/>
      <c r="G671" s="1"/>
      <c r="H671" s="1"/>
      <c r="I671" s="1"/>
    </row>
    <row r="672" spans="1:9" ht="12" customHeight="1">
      <c r="A672" s="1"/>
      <c r="B672" s="1"/>
      <c r="C672" s="1"/>
      <c r="D672" s="1"/>
      <c r="E672" s="1"/>
      <c r="F672" s="1"/>
      <c r="G672" s="1"/>
      <c r="H672" s="1"/>
      <c r="I672" s="1"/>
    </row>
    <row r="673" spans="1:9" ht="12.75" customHeight="1"/>
    <row r="674" spans="1:9" ht="12.75" customHeight="1"/>
    <row r="680" spans="1:9">
      <c r="A680" s="1"/>
      <c r="B680" s="1"/>
      <c r="C680" s="1"/>
      <c r="D680" s="1"/>
      <c r="E680" s="1"/>
      <c r="F680" s="1"/>
      <c r="G680" s="1"/>
      <c r="H680" s="1"/>
      <c r="I680" s="1"/>
    </row>
    <row r="681" spans="1:9">
      <c r="A681" s="1"/>
      <c r="B681" s="1"/>
      <c r="C681" s="1"/>
      <c r="D681" s="1"/>
      <c r="E681" s="1"/>
      <c r="F681" s="1"/>
      <c r="G681" s="1"/>
      <c r="H681" s="1"/>
      <c r="I681" s="1"/>
    </row>
    <row r="682" spans="1:9">
      <c r="A682" s="1"/>
      <c r="B682" s="1"/>
      <c r="C682" s="1"/>
      <c r="D682" s="1"/>
      <c r="E682" s="1"/>
      <c r="F682" s="1"/>
      <c r="G682" s="1"/>
      <c r="H682" s="1"/>
      <c r="I682" s="1"/>
    </row>
    <row r="683" spans="1:9">
      <c r="A683" s="1"/>
      <c r="B683" s="1"/>
      <c r="C683" s="1"/>
      <c r="D683" s="1"/>
      <c r="E683" s="1"/>
      <c r="F683" s="1"/>
      <c r="G683" s="1"/>
      <c r="H683" s="1"/>
      <c r="I683" s="1"/>
    </row>
    <row r="684" spans="1:9">
      <c r="A684" s="1"/>
      <c r="B684" s="1"/>
      <c r="C684" s="1"/>
      <c r="D684" s="1"/>
      <c r="E684" s="1"/>
      <c r="F684" s="1"/>
      <c r="G684" s="1"/>
      <c r="H684" s="1"/>
      <c r="I684" s="1"/>
    </row>
    <row r="692" s="1" customFormat="1"/>
    <row r="693" s="1" customFormat="1"/>
    <row r="694" s="1" customFormat="1"/>
    <row r="695" s="1" customFormat="1"/>
    <row r="724" collapsed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5" collapsed="1"/>
    <row r="776" ht="14.25" customHeight="1"/>
    <row r="777" ht="12.75" customHeight="1"/>
    <row r="778" ht="12.75" customHeight="1"/>
    <row r="779" ht="12.75" customHeight="1"/>
    <row r="861" ht="14.25" customHeight="1"/>
    <row r="873" collapsed="1"/>
    <row r="878" ht="12.75" customHeight="1"/>
    <row r="879" ht="12.75" customHeight="1"/>
    <row r="890" collapsed="1"/>
    <row r="891" ht="12.75" customHeight="1"/>
    <row r="892" ht="12.75" customHeight="1"/>
    <row r="893" ht="12.75" customHeight="1"/>
    <row r="894" ht="13.5" customHeight="1"/>
    <row r="902" collapsed="1"/>
    <row r="903" ht="12.75" customHeight="1"/>
    <row r="904" ht="12.75" customHeight="1"/>
    <row r="905" ht="12.75" customHeight="1"/>
    <row r="906" ht="13.5" customHeight="1"/>
    <row r="914" collapsed="1"/>
    <row r="915" ht="12.75" customHeight="1"/>
    <row r="916" ht="12.75" customHeight="1"/>
    <row r="917" ht="12.75" customHeight="1"/>
  </sheetData>
  <mergeCells count="48">
    <mergeCell ref="G43:I43"/>
    <mergeCell ref="B53:D53"/>
    <mergeCell ref="B48:D48"/>
    <mergeCell ref="B57:D57"/>
    <mergeCell ref="E58:F58"/>
    <mergeCell ref="G58:I58"/>
    <mergeCell ref="B24:D24"/>
    <mergeCell ref="B25:D25"/>
    <mergeCell ref="A8:D8"/>
    <mergeCell ref="H8:I8"/>
    <mergeCell ref="A6:I6"/>
    <mergeCell ref="A2:I2"/>
    <mergeCell ref="A3:I3"/>
    <mergeCell ref="A4:I4"/>
    <mergeCell ref="A5:I5"/>
    <mergeCell ref="B23:D23"/>
    <mergeCell ref="G86:I86"/>
    <mergeCell ref="B84:D84"/>
    <mergeCell ref="G79:I79"/>
    <mergeCell ref="B36:D36"/>
    <mergeCell ref="B69:D69"/>
    <mergeCell ref="E70:F70"/>
    <mergeCell ref="G70:I70"/>
    <mergeCell ref="B55:D55"/>
    <mergeCell ref="B56:D56"/>
    <mergeCell ref="B37:D37"/>
    <mergeCell ref="B38:D38"/>
    <mergeCell ref="B47:D47"/>
    <mergeCell ref="B49:D49"/>
    <mergeCell ref="B51:D51"/>
    <mergeCell ref="B54:D54"/>
    <mergeCell ref="B52:D52"/>
    <mergeCell ref="B68:D68"/>
    <mergeCell ref="E30:F30"/>
    <mergeCell ref="E43:F43"/>
    <mergeCell ref="E79:F79"/>
    <mergeCell ref="E86:F86"/>
    <mergeCell ref="B64:D64"/>
    <mergeCell ref="B65:D65"/>
    <mergeCell ref="B63:D63"/>
    <mergeCell ref="B66:D66"/>
    <mergeCell ref="B67:D67"/>
    <mergeCell ref="A60:I60"/>
    <mergeCell ref="B62:D62"/>
    <mergeCell ref="B34:D34"/>
    <mergeCell ref="B35:D35"/>
    <mergeCell ref="G30:I30"/>
    <mergeCell ref="B50:D50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57D139-CD28-4624-B604-891171C4D9F6}"/>
</file>

<file path=customXml/itemProps2.xml><?xml version="1.0" encoding="utf-8"?>
<ds:datastoreItem xmlns:ds="http://schemas.openxmlformats.org/officeDocument/2006/customXml" ds:itemID="{B2727635-77CF-49F0-925C-6F12C2906F39}"/>
</file>

<file path=customXml/itemProps3.xml><?xml version="1.0" encoding="utf-8"?>
<ds:datastoreItem xmlns:ds="http://schemas.openxmlformats.org/officeDocument/2006/customXml" ds:itemID="{0A5E461B-BCA5-4F2E-8D61-2E2C6AEFB5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</dc:creator>
  <cp:keywords/>
  <dc:description/>
  <cp:lastModifiedBy>Hana Špičková</cp:lastModifiedBy>
  <cp:revision/>
  <dcterms:created xsi:type="dcterms:W3CDTF">2007-10-16T11:08:58Z</dcterms:created>
  <dcterms:modified xsi:type="dcterms:W3CDTF">2025-09-25T05:54:23Z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